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5" windowWidth="19440" windowHeight="9975" tabRatio="696" activeTab="15"/>
  </bookViews>
  <sheets>
    <sheet name="45" sheetId="46" r:id="rId1"/>
    <sheet name="35 القديم" sheetId="39" state="hidden" r:id="rId2"/>
    <sheet name="48" sheetId="17" r:id="rId3"/>
    <sheet name="39 ابقديم" sheetId="18" state="hidden" r:id="rId4"/>
    <sheet name="41 القديم" sheetId="19" state="hidden" r:id="rId5"/>
    <sheet name="52" sheetId="42" r:id="rId6"/>
    <sheet name="43القديم" sheetId="20" state="hidden" r:id="rId7"/>
    <sheet name="44 القديم" sheetId="21" state="hidden" r:id="rId8"/>
    <sheet name="45 القديم" sheetId="22" state="hidden" r:id="rId9"/>
    <sheet name="45القديم" sheetId="50" state="hidden" r:id="rId10"/>
    <sheet name="58" sheetId="27" r:id="rId11"/>
    <sheet name="59" sheetId="26" r:id="rId12"/>
    <sheet name="60" sheetId="33" r:id="rId13"/>
    <sheet name="61" sheetId="34" r:id="rId14"/>
    <sheet name="62" sheetId="44" r:id="rId15"/>
    <sheet name="63" sheetId="29" r:id="rId16"/>
  </sheets>
  <definedNames>
    <definedName name="_xlnm.Print_Area" localSheetId="1">'35 القديم'!$A$1:$P$29</definedName>
    <definedName name="_xlnm.Print_Area" localSheetId="3">'39 ابقديم'!$A$1:$O$53</definedName>
    <definedName name="_xlnm.Print_Area" localSheetId="4">'41 القديم'!$A$1:$N$28</definedName>
    <definedName name="_xlnm.Print_Area" localSheetId="6">'43القديم'!$A$1:$O$28</definedName>
    <definedName name="_xlnm.Print_Area" localSheetId="7">'44 القديم'!$A$1:$Z$53</definedName>
    <definedName name="_xlnm.Print_Area" localSheetId="0">'45'!$A$1:$P$29</definedName>
    <definedName name="_xlnm.Print_Area" localSheetId="8">'45 القديم'!$A$1:$X$27</definedName>
    <definedName name="_xlnm.Print_Area" localSheetId="9">'45القديم'!$A$1:$X$27</definedName>
    <definedName name="_xlnm.Print_Area" localSheetId="2">'48'!$A$1:$P$54</definedName>
    <definedName name="_xlnm.Print_Area" localSheetId="5">'52'!$A$1:$O$28</definedName>
    <definedName name="_xlnm.Print_Area" localSheetId="10">'58'!$A$1:$X$54</definedName>
    <definedName name="_xlnm.Print_Area" localSheetId="11">'59'!$A$1:$W$29</definedName>
    <definedName name="_xlnm.Print_Area" localSheetId="12">'60'!$A$1:$J$53</definedName>
    <definedName name="_xlnm.Print_Area" localSheetId="13">'61'!$A$1:$I$27</definedName>
    <definedName name="_xlnm.Print_Area" localSheetId="14">'62'!$A$1:$U$52</definedName>
    <definedName name="_xlnm.Print_Area" localSheetId="15">'63'!$A$1:$T$53</definedName>
  </definedNames>
  <calcPr calcId="124519"/>
  <fileRecoveryPr autoRecover="0"/>
</workbook>
</file>

<file path=xl/calcChain.xml><?xml version="1.0" encoding="utf-8"?>
<calcChain xmlns="http://schemas.openxmlformats.org/spreadsheetml/2006/main">
  <c r="I49" i="33"/>
  <c r="I48"/>
  <c r="I50" s="1"/>
  <c r="H49"/>
  <c r="H48"/>
  <c r="H50" s="1"/>
  <c r="G50"/>
  <c r="G49"/>
  <c r="G48"/>
  <c r="I47"/>
  <c r="I46"/>
  <c r="H46"/>
  <c r="G46"/>
  <c r="I37"/>
  <c r="J38"/>
  <c r="I38"/>
  <c r="H38"/>
  <c r="J37"/>
  <c r="G38"/>
  <c r="F23" i="34"/>
  <c r="B22"/>
  <c r="B23" s="1"/>
  <c r="I17"/>
  <c r="E17"/>
  <c r="D17"/>
  <c r="C17"/>
  <c r="B17"/>
  <c r="I5"/>
  <c r="H47" i="33"/>
  <c r="G47"/>
  <c r="F47"/>
  <c r="E47"/>
  <c r="D47"/>
  <c r="C47"/>
  <c r="F46"/>
  <c r="E46"/>
  <c r="D46"/>
  <c r="C46"/>
  <c r="J45"/>
  <c r="J44"/>
  <c r="J43"/>
  <c r="J41"/>
  <c r="J40"/>
  <c r="F38"/>
  <c r="E38"/>
  <c r="D38"/>
  <c r="C38"/>
  <c r="H37"/>
  <c r="G37"/>
  <c r="F37"/>
  <c r="E37"/>
  <c r="D37"/>
  <c r="C37"/>
  <c r="J36"/>
  <c r="J35"/>
  <c r="J33"/>
  <c r="J24"/>
  <c r="J23"/>
  <c r="J21"/>
  <c r="J19"/>
  <c r="J17"/>
  <c r="J15"/>
  <c r="J13"/>
  <c r="J11"/>
  <c r="J9"/>
  <c r="J7"/>
  <c r="J6"/>
  <c r="J5"/>
  <c r="V23" i="26"/>
  <c r="V24" s="1"/>
  <c r="U23"/>
  <c r="U24" s="1"/>
  <c r="T23"/>
  <c r="T24" s="1"/>
  <c r="S23"/>
  <c r="S24" s="1"/>
  <c r="R23"/>
  <c r="R24" s="1"/>
  <c r="P23"/>
  <c r="P24" s="1"/>
  <c r="O23"/>
  <c r="O24" s="1"/>
  <c r="N23"/>
  <c r="N24" s="1"/>
  <c r="M23"/>
  <c r="M24" s="1"/>
  <c r="L23"/>
  <c r="L24" s="1"/>
  <c r="J23"/>
  <c r="J24" s="1"/>
  <c r="I23"/>
  <c r="I24" s="1"/>
  <c r="H23"/>
  <c r="H24" s="1"/>
  <c r="G23"/>
  <c r="G24" s="1"/>
  <c r="E23"/>
  <c r="E24" s="1"/>
  <c r="C23"/>
  <c r="C24" s="1"/>
  <c r="D24" s="1"/>
  <c r="W22"/>
  <c r="Q22"/>
  <c r="K22"/>
  <c r="W21"/>
  <c r="Q21"/>
  <c r="K21"/>
  <c r="W20"/>
  <c r="W23" s="1"/>
  <c r="W24" s="1"/>
  <c r="Q20"/>
  <c r="Q23" s="1"/>
  <c r="Q24" s="1"/>
  <c r="K20"/>
  <c r="K23" s="1"/>
  <c r="K24" s="1"/>
  <c r="W18"/>
  <c r="Q18"/>
  <c r="G18"/>
  <c r="K18" s="1"/>
  <c r="E18"/>
  <c r="C18"/>
  <c r="D18" s="1"/>
  <c r="B18"/>
  <c r="W17"/>
  <c r="Q17"/>
  <c r="K17"/>
  <c r="W16"/>
  <c r="Q16"/>
  <c r="K16"/>
  <c r="W15"/>
  <c r="Q15"/>
  <c r="K15"/>
  <c r="W14"/>
  <c r="Q14"/>
  <c r="K14"/>
  <c r="W13"/>
  <c r="Q13"/>
  <c r="K13"/>
  <c r="W12"/>
  <c r="Q12"/>
  <c r="K12"/>
  <c r="W11"/>
  <c r="Q11"/>
  <c r="K11"/>
  <c r="W10"/>
  <c r="Q10"/>
  <c r="K10"/>
  <c r="W9"/>
  <c r="Q9"/>
  <c r="K9"/>
  <c r="W8"/>
  <c r="Q8"/>
  <c r="K8"/>
  <c r="W7"/>
  <c r="Q7"/>
  <c r="K7"/>
  <c r="W6"/>
  <c r="Q6"/>
  <c r="K6"/>
  <c r="W48" i="27"/>
  <c r="W50" s="1"/>
  <c r="V48"/>
  <c r="V50" s="1"/>
  <c r="U48"/>
  <c r="U50" s="1"/>
  <c r="T48"/>
  <c r="T50" s="1"/>
  <c r="S48"/>
  <c r="S50" s="1"/>
  <c r="Q48"/>
  <c r="Q50" s="1"/>
  <c r="P48"/>
  <c r="P50" s="1"/>
  <c r="O48"/>
  <c r="O50" s="1"/>
  <c r="N48"/>
  <c r="N50" s="1"/>
  <c r="M48"/>
  <c r="M50" s="1"/>
  <c r="K48"/>
  <c r="K50" s="1"/>
  <c r="J48"/>
  <c r="J50" s="1"/>
  <c r="I48"/>
  <c r="I50" s="1"/>
  <c r="H48"/>
  <c r="H50" s="1"/>
  <c r="W47"/>
  <c r="W49" s="1"/>
  <c r="V47"/>
  <c r="V49" s="1"/>
  <c r="U47"/>
  <c r="U49" s="1"/>
  <c r="T47"/>
  <c r="T49" s="1"/>
  <c r="S47"/>
  <c r="S49" s="1"/>
  <c r="Q47"/>
  <c r="Q49" s="1"/>
  <c r="P47"/>
  <c r="P49" s="1"/>
  <c r="O47"/>
  <c r="O49" s="1"/>
  <c r="N47"/>
  <c r="N49" s="1"/>
  <c r="M47"/>
  <c r="M49" s="1"/>
  <c r="K47"/>
  <c r="K49" s="1"/>
  <c r="J47"/>
  <c r="J49" s="1"/>
  <c r="I47"/>
  <c r="I49" s="1"/>
  <c r="H47"/>
  <c r="H49" s="1"/>
  <c r="X46"/>
  <c r="R46"/>
  <c r="L46"/>
  <c r="X45"/>
  <c r="R45"/>
  <c r="L45"/>
  <c r="X44"/>
  <c r="R44"/>
  <c r="L44"/>
  <c r="X43"/>
  <c r="R43"/>
  <c r="L43"/>
  <c r="X42"/>
  <c r="R42"/>
  <c r="L42"/>
  <c r="X41"/>
  <c r="R41"/>
  <c r="L41"/>
  <c r="F50"/>
  <c r="D50"/>
  <c r="F49"/>
  <c r="D49"/>
  <c r="X37"/>
  <c r="R37"/>
  <c r="L37"/>
  <c r="X36"/>
  <c r="R36"/>
  <c r="L36"/>
  <c r="X35"/>
  <c r="R35"/>
  <c r="L35"/>
  <c r="X34"/>
  <c r="R34"/>
  <c r="L34"/>
  <c r="C48" i="33" l="1"/>
  <c r="C50" s="1"/>
  <c r="E48"/>
  <c r="D49"/>
  <c r="F49"/>
  <c r="D48"/>
  <c r="F48"/>
  <c r="F50" s="1"/>
  <c r="J48"/>
  <c r="C49"/>
  <c r="E49"/>
  <c r="R48" i="27"/>
  <c r="R50" s="1"/>
  <c r="L47"/>
  <c r="X47"/>
  <c r="R47"/>
  <c r="L48"/>
  <c r="X48"/>
  <c r="E50" i="33"/>
  <c r="J46"/>
  <c r="J47"/>
  <c r="F51" i="27"/>
  <c r="L49"/>
  <c r="X49"/>
  <c r="H51"/>
  <c r="J51"/>
  <c r="M51"/>
  <c r="O51"/>
  <c r="Q51"/>
  <c r="S51"/>
  <c r="U51"/>
  <c r="W51"/>
  <c r="D51"/>
  <c r="E51" s="1"/>
  <c r="R49"/>
  <c r="R51" s="1"/>
  <c r="L50"/>
  <c r="L51" s="1"/>
  <c r="X50"/>
  <c r="X51" s="1"/>
  <c r="I51"/>
  <c r="K51"/>
  <c r="N51"/>
  <c r="P51"/>
  <c r="T51"/>
  <c r="V51"/>
  <c r="J50" i="33" l="1"/>
  <c r="D50"/>
  <c r="J49"/>
  <c r="X25" i="27"/>
  <c r="R25"/>
  <c r="L25"/>
  <c r="X24"/>
  <c r="R24"/>
  <c r="L24"/>
  <c r="X23"/>
  <c r="R23"/>
  <c r="L23"/>
  <c r="X22"/>
  <c r="R22"/>
  <c r="L22"/>
  <c r="X21"/>
  <c r="R21"/>
  <c r="L21"/>
  <c r="X20"/>
  <c r="R20"/>
  <c r="L20"/>
  <c r="X19"/>
  <c r="R19"/>
  <c r="L19"/>
  <c r="X18"/>
  <c r="R18"/>
  <c r="L18"/>
  <c r="X17"/>
  <c r="R17"/>
  <c r="L17"/>
  <c r="X16"/>
  <c r="R16"/>
  <c r="L16"/>
  <c r="X15"/>
  <c r="R15"/>
  <c r="L15"/>
  <c r="X14"/>
  <c r="R14"/>
  <c r="L14"/>
  <c r="X13"/>
  <c r="R13"/>
  <c r="L13"/>
  <c r="X12"/>
  <c r="R12"/>
  <c r="L12"/>
  <c r="X11"/>
  <c r="R11"/>
  <c r="L11"/>
  <c r="X10"/>
  <c r="R10"/>
  <c r="L10"/>
  <c r="X9"/>
  <c r="R9"/>
  <c r="L9"/>
  <c r="X8"/>
  <c r="R8"/>
  <c r="L8"/>
  <c r="X7"/>
  <c r="R7"/>
  <c r="L7"/>
  <c r="X6"/>
  <c r="R6"/>
  <c r="L6"/>
  <c r="P23" i="50" l="1"/>
  <c r="D23"/>
  <c r="P22"/>
  <c r="D22"/>
  <c r="P21"/>
  <c r="D21"/>
  <c r="P20"/>
  <c r="D20"/>
  <c r="P19"/>
  <c r="D19"/>
  <c r="P17"/>
  <c r="D17"/>
  <c r="P16"/>
  <c r="D16"/>
  <c r="P15"/>
  <c r="D15"/>
  <c r="P14"/>
  <c r="D14"/>
  <c r="P13"/>
  <c r="D13"/>
  <c r="P12"/>
  <c r="D12"/>
  <c r="P11"/>
  <c r="D11"/>
  <c r="P10"/>
  <c r="D10"/>
  <c r="P9"/>
  <c r="D9"/>
  <c r="P8"/>
  <c r="D8"/>
  <c r="P7"/>
  <c r="D7"/>
  <c r="P6"/>
  <c r="D6"/>
  <c r="P5"/>
  <c r="D5"/>
  <c r="D50" i="29"/>
  <c r="C50"/>
  <c r="C47"/>
  <c r="D46"/>
  <c r="C46"/>
  <c r="D38"/>
  <c r="C38"/>
  <c r="C37"/>
  <c r="U50" i="44"/>
  <c r="T50"/>
  <c r="S50"/>
  <c r="R50"/>
  <c r="Q50"/>
  <c r="P50"/>
  <c r="O50"/>
  <c r="N50"/>
  <c r="M50"/>
  <c r="L50"/>
  <c r="K50"/>
  <c r="J50"/>
  <c r="I50"/>
  <c r="F50"/>
  <c r="E50"/>
  <c r="D50"/>
  <c r="C50" s="1"/>
  <c r="C49" s="1"/>
  <c r="C48"/>
  <c r="U47"/>
  <c r="T47"/>
  <c r="S47"/>
  <c r="R47"/>
  <c r="Q47"/>
  <c r="P47"/>
  <c r="O47"/>
  <c r="N47"/>
  <c r="M47"/>
  <c r="L47"/>
  <c r="K47"/>
  <c r="J47"/>
  <c r="I47"/>
  <c r="E47"/>
  <c r="C47"/>
  <c r="U46"/>
  <c r="T46"/>
  <c r="S46"/>
  <c r="R46"/>
  <c r="Q46"/>
  <c r="P46"/>
  <c r="O46"/>
  <c r="N46"/>
  <c r="M46"/>
  <c r="L46"/>
  <c r="K46"/>
  <c r="J46"/>
  <c r="I46"/>
  <c r="F46"/>
  <c r="E46"/>
  <c r="C46"/>
  <c r="U38"/>
  <c r="T38"/>
  <c r="S38"/>
  <c r="R38"/>
  <c r="Q38"/>
  <c r="P38"/>
  <c r="O38"/>
  <c r="N38"/>
  <c r="M38"/>
  <c r="L38"/>
  <c r="K38"/>
  <c r="J38"/>
  <c r="I38"/>
  <c r="F38"/>
  <c r="E38"/>
  <c r="C38"/>
  <c r="U37"/>
  <c r="T37"/>
  <c r="S37"/>
  <c r="R37"/>
  <c r="Q37"/>
  <c r="P37"/>
  <c r="O37"/>
  <c r="N37"/>
  <c r="M37"/>
  <c r="L37"/>
  <c r="K37"/>
  <c r="J37"/>
  <c r="I37"/>
  <c r="E37"/>
  <c r="C37"/>
  <c r="X23" i="22" l="1"/>
  <c r="W23" s="1"/>
  <c r="V23" s="1"/>
  <c r="U23" s="1"/>
  <c r="T23"/>
  <c r="S23"/>
  <c r="R23"/>
  <c r="Q23"/>
  <c r="P23"/>
  <c r="L23" s="1"/>
  <c r="K23" s="1"/>
  <c r="J23"/>
  <c r="I23"/>
  <c r="H23"/>
  <c r="G23"/>
  <c r="F23"/>
  <c r="E23"/>
  <c r="D23"/>
  <c r="X22"/>
  <c r="W22"/>
  <c r="V22"/>
  <c r="U22"/>
  <c r="T22"/>
  <c r="S22"/>
  <c r="R22"/>
  <c r="Q22"/>
  <c r="P22"/>
  <c r="L22"/>
  <c r="K22"/>
  <c r="J22"/>
  <c r="I22"/>
  <c r="H22"/>
  <c r="G22"/>
  <c r="F22"/>
  <c r="E22"/>
  <c r="D22"/>
  <c r="P21"/>
  <c r="D21"/>
  <c r="P20"/>
  <c r="D20"/>
  <c r="P19"/>
  <c r="D19"/>
  <c r="X17"/>
  <c r="W17"/>
  <c r="V17"/>
  <c r="U17"/>
  <c r="T17"/>
  <c r="S17"/>
  <c r="R17"/>
  <c r="Q17"/>
  <c r="P17"/>
  <c r="L17"/>
  <c r="K17"/>
  <c r="J17"/>
  <c r="I17"/>
  <c r="H17"/>
  <c r="G17"/>
  <c r="F17"/>
  <c r="E17"/>
  <c r="D17"/>
  <c r="P16"/>
  <c r="D16"/>
  <c r="P15"/>
  <c r="D15"/>
  <c r="P14"/>
  <c r="D14"/>
  <c r="P13"/>
  <c r="D13"/>
  <c r="P12"/>
  <c r="D12"/>
  <c r="P11"/>
  <c r="D11"/>
  <c r="P10"/>
  <c r="D10"/>
  <c r="P9"/>
  <c r="D9"/>
  <c r="P8"/>
  <c r="D8"/>
  <c r="P7"/>
  <c r="D7"/>
  <c r="P6"/>
  <c r="D6"/>
  <c r="P5"/>
  <c r="D5"/>
  <c r="Z50" i="21"/>
  <c r="Y50"/>
  <c r="X50"/>
  <c r="W50"/>
  <c r="V50"/>
  <c r="U50"/>
  <c r="T50"/>
  <c r="S50"/>
  <c r="R50"/>
  <c r="P50"/>
  <c r="M50"/>
  <c r="L50" s="1"/>
  <c r="K50" s="1"/>
  <c r="J50"/>
  <c r="I50"/>
  <c r="H50" s="1"/>
  <c r="G50" s="1"/>
  <c r="F50"/>
  <c r="E50"/>
  <c r="D50" s="1"/>
  <c r="C50"/>
  <c r="R49"/>
  <c r="P49" s="1"/>
  <c r="M49" s="1"/>
  <c r="L49" s="1"/>
  <c r="K49" s="1"/>
  <c r="J49"/>
  <c r="I49" s="1"/>
  <c r="H49" s="1"/>
  <c r="G49" s="1"/>
  <c r="F49" s="1"/>
  <c r="E49"/>
  <c r="D49" s="1"/>
  <c r="C49" s="1"/>
  <c r="R48"/>
  <c r="P48" s="1"/>
  <c r="M48" s="1"/>
  <c r="L48"/>
  <c r="K48" s="1"/>
  <c r="J48" s="1"/>
  <c r="I48" s="1"/>
  <c r="H48" s="1"/>
  <c r="G48" s="1"/>
  <c r="F48" s="1"/>
  <c r="E48"/>
  <c r="D48"/>
  <c r="C48" s="1"/>
  <c r="R47"/>
  <c r="P47"/>
  <c r="M47"/>
  <c r="L47"/>
  <c r="K47"/>
  <c r="J47"/>
  <c r="I47"/>
  <c r="H47"/>
  <c r="G47"/>
  <c r="F47"/>
  <c r="E47"/>
  <c r="D47"/>
  <c r="C47"/>
  <c r="R46"/>
  <c r="P46"/>
  <c r="M46"/>
  <c r="L46"/>
  <c r="K46"/>
  <c r="J46"/>
  <c r="I46"/>
  <c r="H46"/>
  <c r="G46"/>
  <c r="F46"/>
  <c r="E46"/>
  <c r="D46"/>
  <c r="C46"/>
  <c r="R45"/>
  <c r="E45"/>
  <c r="R44"/>
  <c r="E44"/>
  <c r="R43"/>
  <c r="E43"/>
  <c r="R42"/>
  <c r="E42"/>
  <c r="R41"/>
  <c r="E41"/>
  <c r="R40"/>
  <c r="E40"/>
  <c r="R38"/>
  <c r="P38"/>
  <c r="M38"/>
  <c r="L38"/>
  <c r="K38"/>
  <c r="J38"/>
  <c r="I38"/>
  <c r="H38"/>
  <c r="G38"/>
  <c r="F38"/>
  <c r="E38"/>
  <c r="D38"/>
  <c r="C38"/>
  <c r="R37"/>
  <c r="P37"/>
  <c r="M37"/>
  <c r="L37"/>
  <c r="K37"/>
  <c r="J37"/>
  <c r="I37"/>
  <c r="H37"/>
  <c r="G37"/>
  <c r="F37"/>
  <c r="E37"/>
  <c r="D37"/>
  <c r="C37"/>
  <c r="R36"/>
  <c r="E36"/>
  <c r="R35"/>
  <c r="E35"/>
  <c r="R33"/>
  <c r="E33"/>
  <c r="R24"/>
  <c r="E24"/>
  <c r="R23"/>
  <c r="E23"/>
  <c r="R21"/>
  <c r="E21"/>
  <c r="R20"/>
  <c r="E20"/>
  <c r="R19"/>
  <c r="E19"/>
  <c r="R18"/>
  <c r="E18"/>
  <c r="R17"/>
  <c r="E17"/>
  <c r="R15"/>
  <c r="E15"/>
  <c r="R14"/>
  <c r="E14"/>
  <c r="R13"/>
  <c r="E13"/>
  <c r="R12"/>
  <c r="E12"/>
  <c r="R11"/>
  <c r="E11"/>
  <c r="R10"/>
  <c r="E10"/>
  <c r="R9"/>
  <c r="E9"/>
  <c r="R8"/>
  <c r="E8"/>
  <c r="R7"/>
  <c r="E7"/>
  <c r="R6"/>
  <c r="E6"/>
  <c r="R5"/>
  <c r="E5"/>
  <c r="N23" i="42" l="1"/>
  <c r="M23"/>
  <c r="L23"/>
  <c r="K23"/>
  <c r="J23"/>
  <c r="I23"/>
  <c r="H23"/>
  <c r="G23"/>
  <c r="F23"/>
  <c r="E23"/>
  <c r="D23"/>
  <c r="C23" l="1"/>
  <c r="B23"/>
  <c r="N22"/>
  <c r="M22"/>
  <c r="L22"/>
  <c r="K22"/>
  <c r="J22"/>
  <c r="I22"/>
  <c r="H22"/>
  <c r="G22"/>
  <c r="F22"/>
  <c r="E22"/>
  <c r="D22"/>
  <c r="C22"/>
  <c r="B22"/>
  <c r="N17"/>
  <c r="M17"/>
  <c r="L17"/>
  <c r="K17"/>
  <c r="J17"/>
  <c r="I17"/>
  <c r="H17"/>
  <c r="G17"/>
  <c r="F17"/>
  <c r="E17"/>
  <c r="D17"/>
  <c r="C17"/>
  <c r="B17"/>
  <c r="B17" i="19"/>
  <c r="O50" i="17"/>
  <c r="N50" s="1"/>
  <c r="M50" s="1"/>
  <c r="L50"/>
  <c r="K50" s="1"/>
  <c r="J50" l="1"/>
  <c r="I50" s="1"/>
  <c r="H50"/>
  <c r="G50" s="1"/>
  <c r="F50" s="1"/>
  <c r="E50" s="1"/>
  <c r="D50"/>
  <c r="C50"/>
  <c r="O49" s="1"/>
  <c r="N49" s="1"/>
  <c r="M49" s="1"/>
  <c r="L49" s="1"/>
  <c r="K49" s="1"/>
  <c r="J49" s="1"/>
  <c r="I49" s="1"/>
  <c r="H49" s="1"/>
  <c r="G49" s="1"/>
  <c r="F49" s="1"/>
  <c r="E49" s="1"/>
  <c r="D49" s="1"/>
  <c r="C49" s="1"/>
  <c r="O48" s="1"/>
  <c r="N48"/>
  <c r="M48" s="1"/>
  <c r="L48" s="1"/>
  <c r="K48" s="1"/>
  <c r="J48" s="1"/>
  <c r="I48"/>
  <c r="H48" s="1"/>
  <c r="G48" s="1"/>
  <c r="F48" l="1"/>
  <c r="E48" s="1"/>
  <c r="D48" s="1"/>
  <c r="C48" s="1"/>
  <c r="O47"/>
  <c r="N47"/>
  <c r="M47"/>
  <c r="L47"/>
  <c r="K47"/>
  <c r="J47"/>
  <c r="I47"/>
  <c r="H47"/>
  <c r="G47"/>
  <c r="F47"/>
  <c r="E47"/>
  <c r="D47"/>
  <c r="C47"/>
  <c r="O46"/>
  <c r="N46"/>
  <c r="M46"/>
  <c r="L46"/>
  <c r="K46"/>
  <c r="J46"/>
  <c r="I46"/>
  <c r="H46"/>
  <c r="G46"/>
  <c r="F46"/>
  <c r="E46"/>
  <c r="D46"/>
  <c r="C46"/>
  <c r="O38"/>
  <c r="N38"/>
  <c r="M38"/>
  <c r="L38"/>
  <c r="K38"/>
  <c r="J38"/>
  <c r="I38"/>
  <c r="H38"/>
  <c r="G38"/>
  <c r="F38"/>
  <c r="E38"/>
  <c r="D38"/>
  <c r="C38"/>
  <c r="O37"/>
  <c r="N37"/>
  <c r="M37"/>
  <c r="L37"/>
  <c r="K37"/>
  <c r="J37"/>
  <c r="I37"/>
  <c r="H37"/>
  <c r="G37"/>
  <c r="F37"/>
  <c r="E37"/>
  <c r="D37"/>
  <c r="C37"/>
  <c r="P23" i="46" l="1"/>
  <c r="O23" s="1"/>
  <c r="N23"/>
  <c r="M23" s="1"/>
  <c r="L23"/>
  <c r="K23" s="1"/>
  <c r="J23"/>
  <c r="I23" s="1"/>
  <c r="H23"/>
  <c r="G23" s="1"/>
  <c r="F23"/>
  <c r="E23" s="1"/>
  <c r="D23" l="1"/>
  <c r="C23" s="1"/>
  <c r="B23"/>
  <c r="P22"/>
  <c r="O22" s="1"/>
  <c r="N22"/>
  <c r="M22"/>
  <c r="L22"/>
  <c r="K22"/>
  <c r="J22"/>
  <c r="I22"/>
  <c r="H22"/>
  <c r="G22"/>
  <c r="F22"/>
  <c r="E22"/>
  <c r="D22"/>
  <c r="C22"/>
  <c r="B22"/>
  <c r="P21"/>
  <c r="O21"/>
  <c r="P20"/>
  <c r="O20"/>
  <c r="P19"/>
  <c r="O19"/>
  <c r="P17" s="1"/>
  <c r="O17"/>
  <c r="N17"/>
  <c r="M17"/>
  <c r="L17"/>
  <c r="K17"/>
  <c r="J17"/>
  <c r="I17"/>
  <c r="H17"/>
  <c r="G17"/>
  <c r="F17"/>
  <c r="E17"/>
  <c r="D17"/>
  <c r="C17"/>
  <c r="B17"/>
  <c r="P16"/>
  <c r="O16"/>
  <c r="P15"/>
  <c r="O15"/>
  <c r="P14"/>
  <c r="O14"/>
  <c r="P13"/>
  <c r="O13"/>
  <c r="P12"/>
  <c r="O12"/>
  <c r="P11"/>
  <c r="O11"/>
  <c r="P10"/>
  <c r="O10"/>
  <c r="P9"/>
  <c r="O9"/>
  <c r="P8"/>
  <c r="O8"/>
  <c r="P7"/>
  <c r="O7"/>
  <c r="P6"/>
  <c r="O6"/>
  <c r="P5"/>
  <c r="O5"/>
</calcChain>
</file>

<file path=xl/sharedStrings.xml><?xml version="1.0" encoding="utf-8"?>
<sst xmlns="http://schemas.openxmlformats.org/spreadsheetml/2006/main" count="1194" uniqueCount="141">
  <si>
    <t xml:space="preserve">المحافظة </t>
  </si>
  <si>
    <t>كركوك</t>
  </si>
  <si>
    <t>ديالى</t>
  </si>
  <si>
    <t xml:space="preserve">بغداد </t>
  </si>
  <si>
    <t>بابل</t>
  </si>
  <si>
    <t>كربلاء</t>
  </si>
  <si>
    <t>واسط</t>
  </si>
  <si>
    <t>النجف</t>
  </si>
  <si>
    <t>القادسية</t>
  </si>
  <si>
    <t>المثنى</t>
  </si>
  <si>
    <t>البصرة</t>
  </si>
  <si>
    <t>إجمالي</t>
  </si>
  <si>
    <t xml:space="preserve">إقليم كردستان </t>
  </si>
  <si>
    <t>أربيل</t>
  </si>
  <si>
    <t xml:space="preserve">إجمالي العراق </t>
  </si>
  <si>
    <t xml:space="preserve">ذي قار </t>
  </si>
  <si>
    <t xml:space="preserve">ميسان </t>
  </si>
  <si>
    <t>دهوك</t>
  </si>
  <si>
    <t>حكومية</t>
  </si>
  <si>
    <t>أهلية</t>
  </si>
  <si>
    <t>ــ يتبع ــ</t>
  </si>
  <si>
    <r>
      <t>كمية المياه المجهزّة (م</t>
    </r>
    <r>
      <rPr>
        <b/>
        <sz val="9"/>
        <color theme="1"/>
        <rFont val="Times New Roman"/>
        <family val="1"/>
      </rPr>
      <t>³</t>
    </r>
    <r>
      <rPr>
        <b/>
        <sz val="9"/>
        <color theme="1"/>
        <rFont val="Arial"/>
        <family val="2"/>
      </rPr>
      <t xml:space="preserve">/ سنة) </t>
    </r>
  </si>
  <si>
    <t>شبكة عامة (إسالة ماء)</t>
  </si>
  <si>
    <t>نهر دجلة</t>
  </si>
  <si>
    <t>نهر الفرات</t>
  </si>
  <si>
    <t>شط العرب</t>
  </si>
  <si>
    <t>بحيرة</t>
  </si>
  <si>
    <t>ينابيع</t>
  </si>
  <si>
    <t>مياه جوفية ( آبار)</t>
  </si>
  <si>
    <t>صهريج</t>
  </si>
  <si>
    <t>ماء مقطر</t>
  </si>
  <si>
    <t>مياه RO</t>
  </si>
  <si>
    <t>مياه معبأة</t>
  </si>
  <si>
    <t>اخرى</t>
  </si>
  <si>
    <t>جدول (35)</t>
  </si>
  <si>
    <t>النسبة المئوية للمخلفات السائلة الى المياه المجهزة</t>
  </si>
  <si>
    <t>المجموع</t>
  </si>
  <si>
    <t>ذي قار</t>
  </si>
  <si>
    <t>ميسان</t>
  </si>
  <si>
    <t xml:space="preserve">دهوك </t>
  </si>
  <si>
    <t>السليمانية</t>
  </si>
  <si>
    <t>جدول (39)</t>
  </si>
  <si>
    <t>العدد</t>
  </si>
  <si>
    <t>المستشفيات التي تمتلك وحدات معالجة المخلفات السائلة</t>
  </si>
  <si>
    <t>%</t>
  </si>
  <si>
    <t>عدد وحدات معالجة المخلفات السائلة</t>
  </si>
  <si>
    <t>إبتدائية</t>
  </si>
  <si>
    <t>ثانوية</t>
  </si>
  <si>
    <t>ثالثية</t>
  </si>
  <si>
    <t>عاملة</t>
  </si>
  <si>
    <t>عاملة جزئياً</t>
  </si>
  <si>
    <t>غير عاملة</t>
  </si>
  <si>
    <t>عاملة (لاتستخدم)</t>
  </si>
  <si>
    <t>جدول (41)</t>
  </si>
  <si>
    <t xml:space="preserve"> المياه المعالجة </t>
  </si>
  <si>
    <t>جدول (43)</t>
  </si>
  <si>
    <t>جدول (45)</t>
  </si>
  <si>
    <t>عدد المؤسسات الصحية الأخرى</t>
  </si>
  <si>
    <t xml:space="preserve">كمية المياه المجهزة (م³/ سنة) </t>
  </si>
  <si>
    <t>عدد المؤسسات الصحية الأخرى (عدا المستشفيات)</t>
  </si>
  <si>
    <t>المؤسسات التي تمتلك وحدات معالجة المخلفات السائلة</t>
  </si>
  <si>
    <t>المستشفيات الأهلية</t>
  </si>
  <si>
    <t xml:space="preserve"> قسم إحصاءات البيئة ــ الجهاز المركزي للإحصاء / العراق </t>
  </si>
  <si>
    <t>كمية المياه المجهزّة وكمية المخلفات السائلة المطروحة من المؤسسات الصحية حسب المحافظة</t>
  </si>
  <si>
    <t xml:space="preserve">كمية المخلفات السائلة المطروحة (م³/ سنة) </t>
  </si>
  <si>
    <t>اربيل</t>
  </si>
  <si>
    <t xml:space="preserve">السليمانية </t>
  </si>
  <si>
    <t>التوزيع النسبي لكمية المياه المجهزّة</t>
  </si>
  <si>
    <t>التوزيع النسبي لأساليب التخلص من المخلفات السائلة</t>
  </si>
  <si>
    <t>وحدة معالجة كلية داخل المؤسسة</t>
  </si>
  <si>
    <t>وحدة معالجة جزئية (بعد الفصل والتنقية) داخل المؤسسة الصحية</t>
  </si>
  <si>
    <t>حفرة إمتصاصية ترابية أو مصمتة/ أحواض تعفين (سبتك تانك)</t>
  </si>
  <si>
    <t>وحدة معالجة كلية أو جزئية خارج المؤسسة</t>
  </si>
  <si>
    <t>أحواض تخزين بعد المعالجة (سبتك تانك)</t>
  </si>
  <si>
    <t xml:space="preserve">شبكة مجاري عامة </t>
  </si>
  <si>
    <t>مبزل</t>
  </si>
  <si>
    <t>اراضي مجاورة</t>
  </si>
  <si>
    <t>برك تسحب بصهاريج (بعد الفصل والتنقية)</t>
  </si>
  <si>
    <t>إعادة تدوير</t>
  </si>
  <si>
    <t>تدوير ضمن منظومة مغلقة (تدوير100%)</t>
  </si>
  <si>
    <t>معدل الطاقات الفعلية (المياه المعالجة) (م³/ يوم)</t>
  </si>
  <si>
    <t>عدد المستشفيات التي تمتلك وحدات معالجة</t>
  </si>
  <si>
    <t>النسبة المئوية للمياه المعالجة الى المتولدة الواصلة للوحدة</t>
  </si>
  <si>
    <t>عدد المؤسسات الصحية الأخرى (عدا المستشفيات) التي تمتلك وحدات معالجة</t>
  </si>
  <si>
    <t>التوزيع النسبي للمياه المعالجة حسب اسلوب التخلص</t>
  </si>
  <si>
    <t>اعادة تدوير</t>
  </si>
  <si>
    <t xml:space="preserve"> المستشفيات الحكومية</t>
  </si>
  <si>
    <t xml:space="preserve">المؤسسات الصحية الأخرى </t>
  </si>
  <si>
    <t>النوع</t>
  </si>
  <si>
    <t>التوزيع النسبي لكمية المياه المجهزّة الى المستشفيات (الحكومية والأهلية) حسب نوع المصدر والمحافظة</t>
  </si>
  <si>
    <t>تابع / جدول (44)</t>
  </si>
  <si>
    <t>جدول (44)</t>
  </si>
  <si>
    <t>جدول (48)</t>
  </si>
  <si>
    <r>
      <t>معدل المياه المتولدة الواصلة للوحدة (م</t>
    </r>
    <r>
      <rPr>
        <b/>
        <sz val="9"/>
        <color theme="1"/>
        <rFont val="Times New Roman"/>
        <family val="1"/>
      </rPr>
      <t>³</t>
    </r>
    <r>
      <rPr>
        <b/>
        <sz val="9"/>
        <color theme="1"/>
        <rFont val="Arial"/>
        <family val="2"/>
      </rPr>
      <t>/ يوم)</t>
    </r>
  </si>
  <si>
    <t>جدول (52)</t>
  </si>
  <si>
    <t>عدد المستشفيات</t>
  </si>
  <si>
    <r>
      <t>المجموع (م³</t>
    </r>
    <r>
      <rPr>
        <b/>
        <sz val="9"/>
        <color theme="1"/>
        <rFont val="Arial"/>
        <family val="2"/>
      </rPr>
      <t xml:space="preserve">/ سنة) </t>
    </r>
  </si>
  <si>
    <t>تابع / جدول (39)</t>
  </si>
  <si>
    <t>نسبة المؤسسات الصحية الأخرى (عدا المستشفيات الحكومية والأهلية) حسب نوع مصادر المياه المجهزة</t>
  </si>
  <si>
    <t>نسبة  المؤسسات الصحية الأخرى (عدا المستشفيات الحكومية والأهلية) حسب نوع مصادر المياه المجهزة والمحافظة</t>
  </si>
  <si>
    <t xml:space="preserve">كمية المياه المجهزة حسب المصدر (م³/ سنة) </t>
  </si>
  <si>
    <t>التوزيع النسبي لكمية المياه المجهزّة الى المؤسسات الصحية الأخرى (عدا المستشفيات الحكومية والأهلية) حسب نوع المصدر والمحافظة</t>
  </si>
  <si>
    <t>تابع/ جدول (45)</t>
  </si>
  <si>
    <t>عدد المؤسسات الصحية الأخرى (عدا المستشفيات الحكومية والأهلية)  التي تمتلك وحدات معالجة وطاقاتها التصميمية وكمية المياه المتولّدة الواصلة للوحدة والمعالجة منها حسب المحافظة</t>
  </si>
  <si>
    <t>كمية المياه المجهزَة والمخلفات السائلة المطروحة للمستشفيات (الحكومية والأهلية) والتوزيع النسبي لأساليب التخلص منها حسب المحافظة</t>
  </si>
  <si>
    <t>كمية المياه المجهزّة والمخلفات السائلة المطروحة للمؤسسات الصحية الأخرى (عدا المستشفيات الحكومية والأهلية) والتوزيع النسبي لأساليب التخلص منها حسب المحافظة</t>
  </si>
  <si>
    <t>الإجمالي</t>
  </si>
  <si>
    <t>القيمة (مليون دينار)</t>
  </si>
  <si>
    <t xml:space="preserve">كمية المخلفات السائلة الكلية المطروحة (م³/ سنة) </t>
  </si>
  <si>
    <t>معالجة كيمياوية للمخلفات السائلة</t>
  </si>
  <si>
    <r>
      <t>كمية المياه الواصلة الى وحدات المعالجة (م</t>
    </r>
    <r>
      <rPr>
        <b/>
        <sz val="9"/>
        <color theme="1"/>
        <rFont val="Times New Roman"/>
        <family val="1"/>
      </rPr>
      <t>³</t>
    </r>
    <r>
      <rPr>
        <b/>
        <sz val="9"/>
        <color theme="1"/>
        <rFont val="Arial"/>
        <family val="2"/>
      </rPr>
      <t>/يوم)</t>
    </r>
  </si>
  <si>
    <t>الكمية (م³/يوم)</t>
  </si>
  <si>
    <t>تسليمها الى جهة مختصة او رسمة مثل (وزارة الصحة،البيئة،...الخ)</t>
  </si>
  <si>
    <t xml:space="preserve">معدل المخلفات السائلة المطروحة (م³/ يوم) </t>
  </si>
  <si>
    <t>تابع/ جدول (48)</t>
  </si>
  <si>
    <t>جدول (58)</t>
  </si>
  <si>
    <t>تابع / جدول (58)</t>
  </si>
  <si>
    <t>جدول (59)</t>
  </si>
  <si>
    <t>جدول (60)</t>
  </si>
  <si>
    <t>تابع / جدول (60)</t>
  </si>
  <si>
    <t>جدول (61)</t>
  </si>
  <si>
    <t>جدول (62)</t>
  </si>
  <si>
    <t>تابع / جدول (62)</t>
  </si>
  <si>
    <t>جدول (63)</t>
  </si>
  <si>
    <t>تابع / جدول (63)</t>
  </si>
  <si>
    <t>كمية المياه المعالجة حسب اسلوب التخلص (م³/يوم)</t>
  </si>
  <si>
    <t>كميات المياه المجهزّة والمخلفات السائلة المطروحة من المؤسسات الصحية حسب المحافظة</t>
  </si>
  <si>
    <t>كمية المياه المجهزّة الى المستشفيات (الحكومية والأهلية) حسب المصدر والمحافظة</t>
  </si>
  <si>
    <t>عدد ونسبة المستشفيات (الحكومية والأهلية) التي تمتلك وحدات معالجة المخلفات السائلة حسب النوع والمحافظة</t>
  </si>
  <si>
    <t>عدد ونسبة المؤسسات الصحية الأخرى (عدا المستشفيات الحكومية والأهلية) التي تمتلك وحدات معالجة المخلفات السائلة حسب النوع والمحافظة</t>
  </si>
  <si>
    <t xml:space="preserve">عدد وحدات المعالجة حسب النوع والحالة العملية </t>
  </si>
  <si>
    <r>
      <t>مجموع الطاقات التصميمية (م</t>
    </r>
    <r>
      <rPr>
        <b/>
        <sz val="9"/>
        <color theme="1"/>
        <rFont val="Times New Roman"/>
        <family val="1"/>
      </rPr>
      <t>³</t>
    </r>
    <r>
      <rPr>
        <b/>
        <sz val="9"/>
        <color theme="1"/>
        <rFont val="Arial"/>
        <family val="2"/>
      </rPr>
      <t>/ يوم)</t>
    </r>
  </si>
  <si>
    <r>
      <t>مجموع الطاقة التصميمية (م</t>
    </r>
    <r>
      <rPr>
        <b/>
        <sz val="9"/>
        <color theme="1"/>
        <rFont val="Times New Roman"/>
        <family val="1"/>
      </rPr>
      <t>³</t>
    </r>
    <r>
      <rPr>
        <b/>
        <sz val="9"/>
        <color theme="1"/>
        <rFont val="Arial"/>
        <family val="2"/>
      </rPr>
      <t>/ يوم)</t>
    </r>
  </si>
  <si>
    <t>كمية المياه المتولدّة والمعالجة في المستشفيات (الحكومية والأهلية) وكمية المياه المعالجة حسب اسلوب التخلص والمحافظة</t>
  </si>
  <si>
    <t xml:space="preserve">عدد وحدات  المعالجة حسب النوع والحالة العملية </t>
  </si>
  <si>
    <t>نسبة المستشفيات التي تعالج المخلفات المطروحة في وحدات المعالجة</t>
  </si>
  <si>
    <t>نسبة المؤسسات الصحية التي تعالج  المخلفات السائلة المطروحة في وحدات المعالجة</t>
  </si>
  <si>
    <t>عدد المستشفيات (الحكومية والأهلية) التي تمتلك وحدات معالجة وطاقاتها التصميمية ومعدل المياه المتولّدة الواصلة للوحدة ونسبة المعالجة منها حسب المحافظة</t>
  </si>
  <si>
    <t>تسليمها الى جهة مختصة او رسمية مثل (وزارة الصحة، البيئة،...الخ)</t>
  </si>
  <si>
    <t>كمية المياه المجهزّة الى المؤسسات الصحية الأخرى (عدا المستشفيات الحكومية والأهلية) حسب مصادر المياه المجهزّة والمحافظة</t>
  </si>
  <si>
    <t>كمية المياه المتولّدة والمعالجة في المستشفيات (الحكومية والأهلية) والتوزيع النسبي للمياه المعالجة حسب اساليب التخلص منها بعد المعالجة والمحافظة</t>
  </si>
</sst>
</file>

<file path=xl/styles.xml><?xml version="1.0" encoding="utf-8"?>
<styleSheet xmlns="http://schemas.openxmlformats.org/spreadsheetml/2006/main">
  <numFmts count="5">
    <numFmt numFmtId="164" formatCode="_(* #,##0.00_);_(* \(#,##0.00\);_(* &quot;-&quot;??_);_(@_)"/>
    <numFmt numFmtId="165" formatCode="0.0"/>
    <numFmt numFmtId="166" formatCode="_(* #,##0.0_);_(* \(#,##0.0\);_(* &quot;-&quot;??_);_(@_)"/>
    <numFmt numFmtId="167" formatCode="#,##0.0_);\(#,##0.0\)"/>
    <numFmt numFmtId="169" formatCode="#,##0.0"/>
  </numFmts>
  <fonts count="19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2"/>
      <color theme="1"/>
      <name val="Arial"/>
      <family val="2"/>
    </font>
    <font>
      <b/>
      <sz val="9"/>
      <color theme="1"/>
      <name val="Arial"/>
      <family val="2"/>
    </font>
    <font>
      <b/>
      <sz val="9"/>
      <color theme="1"/>
      <name val="Times New Roman"/>
      <family val="1"/>
    </font>
    <font>
      <b/>
      <sz val="10"/>
      <name val="Arial"/>
      <family val="2"/>
    </font>
    <font>
      <b/>
      <sz val="10"/>
      <name val="Times New Roman"/>
      <family val="1"/>
    </font>
    <font>
      <sz val="11"/>
      <color theme="1"/>
      <name val="Arial"/>
      <family val="2"/>
      <charset val="178"/>
      <scheme val="minor"/>
    </font>
    <font>
      <b/>
      <sz val="10"/>
      <color theme="1"/>
      <name val="Arial"/>
      <family val="2"/>
    </font>
    <font>
      <b/>
      <sz val="10"/>
      <name val="Times New Roman"/>
      <family val="1"/>
      <scheme val="major"/>
    </font>
    <font>
      <b/>
      <sz val="9"/>
      <color theme="1"/>
      <name val="Times New Roman"/>
      <family val="1"/>
      <scheme val="major"/>
    </font>
    <font>
      <b/>
      <sz val="10"/>
      <color theme="1"/>
      <name val="Times New Roman"/>
      <family val="1"/>
      <scheme val="major"/>
    </font>
    <font>
      <b/>
      <sz val="11"/>
      <color theme="1"/>
      <name val="Times New Roman"/>
      <family val="1"/>
      <scheme val="major"/>
    </font>
    <font>
      <sz val="11"/>
      <color theme="1"/>
      <name val="Times New Roman"/>
      <family val="1"/>
      <scheme val="major"/>
    </font>
    <font>
      <sz val="10"/>
      <color theme="1"/>
      <name val="Times New Roman"/>
      <family val="1"/>
      <scheme val="major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1"/>
      <color theme="1"/>
      <name val="Times New Roman"/>
      <family val="1"/>
    </font>
    <font>
      <sz val="10"/>
      <color theme="1"/>
      <name val="Arial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9AD73"/>
        <bgColor indexed="64"/>
      </patternFill>
    </fill>
    <fill>
      <patternFill patternType="solid">
        <fgColor rgb="FFD5FFD5"/>
        <bgColor indexed="64"/>
      </patternFill>
    </fill>
    <fill>
      <patternFill patternType="solid">
        <fgColor rgb="FFCCFFCC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medium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double">
        <color auto="1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double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/>
      <top style="thin">
        <color auto="1"/>
      </top>
      <bottom style="double">
        <color indexed="64"/>
      </bottom>
      <diagonal/>
    </border>
    <border>
      <left/>
      <right/>
      <top style="double">
        <color auto="1"/>
      </top>
      <bottom style="thin">
        <color indexed="64"/>
      </bottom>
      <diagonal/>
    </border>
  </borders>
  <cellStyleXfs count="14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</cellStyleXfs>
  <cellXfs count="554">
    <xf numFmtId="0" fontId="0" fillId="0" borderId="0" xfId="0"/>
    <xf numFmtId="0" fontId="5" fillId="2" borderId="3" xfId="0" applyFont="1" applyFill="1" applyBorder="1" applyAlignment="1">
      <alignment horizontal="right" vertical="center" wrapText="1"/>
    </xf>
    <xf numFmtId="0" fontId="0" fillId="0" borderId="0" xfId="0" applyBorder="1" applyAlignment="1">
      <alignment horizontal="right" readingOrder="2"/>
    </xf>
    <xf numFmtId="0" fontId="0" fillId="0" borderId="0" xfId="0" applyAlignment="1">
      <alignment horizontal="right" readingOrder="2"/>
    </xf>
    <xf numFmtId="0" fontId="5" fillId="0" borderId="5" xfId="0" applyFont="1" applyFill="1" applyBorder="1" applyAlignment="1">
      <alignment horizontal="right" vertical="center" wrapText="1" readingOrder="2"/>
    </xf>
    <xf numFmtId="0" fontId="5" fillId="0" borderId="11" xfId="0" applyFont="1" applyFill="1" applyBorder="1" applyAlignment="1">
      <alignment horizontal="right" vertical="center" wrapText="1" readingOrder="2"/>
    </xf>
    <xf numFmtId="0" fontId="5" fillId="0" borderId="9" xfId="0" applyFont="1" applyFill="1" applyBorder="1" applyAlignment="1">
      <alignment horizontal="right" vertical="center" wrapText="1" readingOrder="2"/>
    </xf>
    <xf numFmtId="0" fontId="5" fillId="0" borderId="12" xfId="0" applyFont="1" applyFill="1" applyBorder="1" applyAlignment="1">
      <alignment horizontal="right" vertical="center" wrapText="1" readingOrder="2"/>
    </xf>
    <xf numFmtId="0" fontId="3" fillId="0" borderId="0" xfId="0" applyFont="1" applyAlignment="1">
      <alignment horizontal="center"/>
    </xf>
    <xf numFmtId="0" fontId="5" fillId="0" borderId="9" xfId="0" applyFont="1" applyFill="1" applyBorder="1" applyAlignment="1">
      <alignment horizontal="right" vertical="center" wrapText="1" readingOrder="2"/>
    </xf>
    <xf numFmtId="0" fontId="5" fillId="0" borderId="5" xfId="0" applyFont="1" applyFill="1" applyBorder="1" applyAlignment="1">
      <alignment horizontal="right" vertical="center" wrapText="1" readingOrder="2"/>
    </xf>
    <xf numFmtId="0" fontId="5" fillId="0" borderId="12" xfId="0" applyFont="1" applyFill="1" applyBorder="1" applyAlignment="1">
      <alignment horizontal="right" vertical="center" wrapText="1" readingOrder="2"/>
    </xf>
    <xf numFmtId="0" fontId="5" fillId="0" borderId="2" xfId="0" applyFont="1" applyFill="1" applyBorder="1" applyAlignment="1">
      <alignment horizontal="right" vertical="center" wrapText="1" readingOrder="2"/>
    </xf>
    <xf numFmtId="0" fontId="5" fillId="0" borderId="14" xfId="0" applyFont="1" applyFill="1" applyBorder="1" applyAlignment="1">
      <alignment horizontal="right" vertical="center" wrapText="1" readingOrder="2"/>
    </xf>
    <xf numFmtId="0" fontId="5" fillId="2" borderId="0" xfId="0" applyFont="1" applyFill="1" applyBorder="1" applyAlignment="1">
      <alignment horizontal="right" vertical="center" wrapText="1" readingOrder="2"/>
    </xf>
    <xf numFmtId="0" fontId="5" fillId="2" borderId="15" xfId="0" applyFont="1" applyFill="1" applyBorder="1" applyAlignment="1">
      <alignment horizontal="right" vertical="center" wrapText="1"/>
    </xf>
    <xf numFmtId="0" fontId="5" fillId="0" borderId="9" xfId="0" applyFont="1" applyFill="1" applyBorder="1" applyAlignment="1">
      <alignment horizontal="right" vertical="center" wrapText="1" readingOrder="2"/>
    </xf>
    <xf numFmtId="0" fontId="5" fillId="0" borderId="12" xfId="0" applyFont="1" applyFill="1" applyBorder="1" applyAlignment="1">
      <alignment horizontal="right" vertical="center" wrapText="1" readingOrder="2"/>
    </xf>
    <xf numFmtId="0" fontId="5" fillId="0" borderId="5" xfId="0" applyFont="1" applyFill="1" applyBorder="1" applyAlignment="1">
      <alignment horizontal="right" vertical="center" wrapText="1" readingOrder="2"/>
    </xf>
    <xf numFmtId="0" fontId="5" fillId="0" borderId="9" xfId="0" applyFont="1" applyFill="1" applyBorder="1" applyAlignment="1">
      <alignment horizontal="right" vertical="center" wrapText="1" readingOrder="2"/>
    </xf>
    <xf numFmtId="0" fontId="5" fillId="0" borderId="5" xfId="0" applyFont="1" applyFill="1" applyBorder="1" applyAlignment="1">
      <alignment horizontal="right" vertical="center" wrapText="1" readingOrder="2"/>
    </xf>
    <xf numFmtId="0" fontId="5" fillId="0" borderId="12" xfId="0" applyFont="1" applyFill="1" applyBorder="1" applyAlignment="1">
      <alignment horizontal="right" vertical="center" wrapText="1" readingOrder="2"/>
    </xf>
    <xf numFmtId="0" fontId="3" fillId="0" borderId="0" xfId="0" applyFont="1" applyBorder="1" applyAlignment="1">
      <alignment horizontal="center" readingOrder="2"/>
    </xf>
    <xf numFmtId="0" fontId="0" fillId="0" borderId="7" xfId="0" applyBorder="1"/>
    <xf numFmtId="0" fontId="5" fillId="0" borderId="5" xfId="0" applyFont="1" applyFill="1" applyBorder="1" applyAlignment="1">
      <alignment horizontal="right" vertical="center" wrapText="1" readingOrder="2"/>
    </xf>
    <xf numFmtId="0" fontId="4" fillId="4" borderId="10" xfId="0" applyFont="1" applyFill="1" applyBorder="1" applyAlignment="1">
      <alignment vertical="center" wrapText="1"/>
    </xf>
    <xf numFmtId="0" fontId="4" fillId="4" borderId="10" xfId="0" applyFont="1" applyFill="1" applyBorder="1" applyAlignment="1">
      <alignment horizontal="right" vertical="center" wrapText="1"/>
    </xf>
    <xf numFmtId="0" fontId="6" fillId="4" borderId="3" xfId="0" applyFont="1" applyFill="1" applyBorder="1" applyAlignment="1">
      <alignment vertical="center" wrapText="1" readingOrder="2"/>
    </xf>
    <xf numFmtId="0" fontId="5" fillId="4" borderId="6" xfId="0" applyFont="1" applyFill="1" applyBorder="1" applyAlignment="1">
      <alignment horizontal="right" vertical="center" wrapText="1" readingOrder="2"/>
    </xf>
    <xf numFmtId="0" fontId="5" fillId="0" borderId="5" xfId="0" applyFont="1" applyFill="1" applyBorder="1" applyAlignment="1">
      <alignment horizontal="right" vertical="center" wrapText="1" readingOrder="2"/>
    </xf>
    <xf numFmtId="0" fontId="5" fillId="0" borderId="9" xfId="0" applyFont="1" applyFill="1" applyBorder="1" applyAlignment="1">
      <alignment horizontal="right" vertical="center" wrapText="1" readingOrder="2"/>
    </xf>
    <xf numFmtId="0" fontId="5" fillId="0" borderId="0" xfId="0" applyFont="1" applyFill="1" applyBorder="1" applyAlignment="1">
      <alignment horizontal="right" vertical="center" wrapText="1" readingOrder="2"/>
    </xf>
    <xf numFmtId="0" fontId="5" fillId="0" borderId="12" xfId="0" applyFont="1" applyFill="1" applyBorder="1" applyAlignment="1">
      <alignment horizontal="right" vertical="center" wrapText="1" readingOrder="2"/>
    </xf>
    <xf numFmtId="0" fontId="3" fillId="3" borderId="8" xfId="0" applyFont="1" applyFill="1" applyBorder="1" applyAlignment="1">
      <alignment vertical="center" wrapText="1"/>
    </xf>
    <xf numFmtId="0" fontId="3" fillId="3" borderId="9" xfId="0" applyFont="1" applyFill="1" applyBorder="1" applyAlignment="1">
      <alignment vertical="center" wrapText="1"/>
    </xf>
    <xf numFmtId="0" fontId="5" fillId="0" borderId="7" xfId="0" applyFont="1" applyFill="1" applyBorder="1" applyAlignment="1">
      <alignment vertical="center" wrapText="1" readingOrder="2"/>
    </xf>
    <xf numFmtId="0" fontId="3" fillId="0" borderId="0" xfId="0" applyFont="1" applyBorder="1" applyAlignment="1">
      <alignment wrapText="1" readingOrder="2"/>
    </xf>
    <xf numFmtId="0" fontId="5" fillId="0" borderId="9" xfId="0" applyFont="1" applyFill="1" applyBorder="1" applyAlignment="1">
      <alignment horizontal="right" vertical="center" wrapText="1" readingOrder="2"/>
    </xf>
    <xf numFmtId="0" fontId="5" fillId="0" borderId="0" xfId="0" applyFont="1" applyFill="1" applyBorder="1" applyAlignment="1">
      <alignment horizontal="right" vertical="center" wrapText="1" readingOrder="2"/>
    </xf>
    <xf numFmtId="0" fontId="5" fillId="0" borderId="12" xfId="0" applyFont="1" applyFill="1" applyBorder="1" applyAlignment="1">
      <alignment horizontal="right" vertical="center" wrapText="1" readingOrder="2"/>
    </xf>
    <xf numFmtId="0" fontId="3" fillId="0" borderId="0" xfId="0" applyFont="1" applyBorder="1" applyAlignment="1">
      <alignment vertical="center" wrapText="1" readingOrder="2"/>
    </xf>
    <xf numFmtId="0" fontId="5" fillId="0" borderId="0" xfId="0" applyFont="1" applyFill="1" applyBorder="1" applyAlignment="1">
      <alignment horizontal="right" vertical="center" wrapText="1" readingOrder="2"/>
    </xf>
    <xf numFmtId="0" fontId="5" fillId="0" borderId="5" xfId="0" applyFont="1" applyFill="1" applyBorder="1" applyAlignment="1">
      <alignment horizontal="right" vertical="center" wrapText="1" readingOrder="2"/>
    </xf>
    <xf numFmtId="0" fontId="3" fillId="0" borderId="0" xfId="0" applyFont="1" applyAlignment="1">
      <alignment horizontal="right" vertical="center"/>
    </xf>
    <xf numFmtId="0" fontId="5" fillId="0" borderId="12" xfId="0" applyFont="1" applyFill="1" applyBorder="1" applyAlignment="1">
      <alignment horizontal="right" vertical="center" wrapText="1" readingOrder="2"/>
    </xf>
    <xf numFmtId="0" fontId="5" fillId="0" borderId="9" xfId="0" applyFont="1" applyFill="1" applyBorder="1" applyAlignment="1">
      <alignment horizontal="right" vertical="center" wrapText="1" readingOrder="2"/>
    </xf>
    <xf numFmtId="0" fontId="5" fillId="0" borderId="0" xfId="0" applyFont="1" applyFill="1" applyBorder="1" applyAlignment="1">
      <alignment horizontal="right" vertical="center" wrapText="1" readingOrder="2"/>
    </xf>
    <xf numFmtId="0" fontId="2" fillId="0" borderId="1" xfId="0" applyFont="1" applyBorder="1" applyAlignment="1">
      <alignment horizontal="right" vertical="center" readingOrder="2"/>
    </xf>
    <xf numFmtId="0" fontId="5" fillId="0" borderId="12" xfId="0" applyFont="1" applyFill="1" applyBorder="1" applyAlignment="1">
      <alignment horizontal="right" vertical="center" wrapText="1" readingOrder="2"/>
    </xf>
    <xf numFmtId="0" fontId="5" fillId="0" borderId="9" xfId="0" applyFont="1" applyFill="1" applyBorder="1" applyAlignment="1">
      <alignment horizontal="right" vertical="center" wrapText="1" readingOrder="2"/>
    </xf>
    <xf numFmtId="0" fontId="4" fillId="4" borderId="10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right" vertical="center" wrapText="1" readingOrder="2"/>
    </xf>
    <xf numFmtId="0" fontId="5" fillId="0" borderId="7" xfId="0" applyFont="1" applyFill="1" applyBorder="1" applyAlignment="1">
      <alignment horizontal="right" vertical="center" wrapText="1" readingOrder="2"/>
    </xf>
    <xf numFmtId="0" fontId="5" fillId="0" borderId="12" xfId="0" applyFont="1" applyFill="1" applyBorder="1" applyAlignment="1">
      <alignment horizontal="right" vertical="center" wrapText="1" readingOrder="2"/>
    </xf>
    <xf numFmtId="0" fontId="5" fillId="0" borderId="9" xfId="0" applyFont="1" applyFill="1" applyBorder="1" applyAlignment="1">
      <alignment horizontal="right" vertical="center" wrapText="1" readingOrder="2"/>
    </xf>
    <xf numFmtId="0" fontId="5" fillId="0" borderId="0" xfId="0" applyFont="1" applyFill="1" applyBorder="1" applyAlignment="1">
      <alignment horizontal="right" vertical="center" wrapText="1" readingOrder="2"/>
    </xf>
    <xf numFmtId="0" fontId="5" fillId="0" borderId="5" xfId="0" applyFont="1" applyFill="1" applyBorder="1" applyAlignment="1">
      <alignment horizontal="right" vertical="center" wrapText="1" readingOrder="2"/>
    </xf>
    <xf numFmtId="0" fontId="2" fillId="0" borderId="0" xfId="0" applyFont="1" applyBorder="1" applyAlignment="1">
      <alignment horizontal="center" vertical="center" readingOrder="2"/>
    </xf>
    <xf numFmtId="0" fontId="2" fillId="0" borderId="1" xfId="0" applyFont="1" applyBorder="1" applyAlignment="1">
      <alignment horizontal="right" vertical="center" readingOrder="2"/>
    </xf>
    <xf numFmtId="0" fontId="3" fillId="3" borderId="8" xfId="0" applyFont="1" applyFill="1" applyBorder="1" applyAlignment="1">
      <alignment horizontal="center" vertical="center" wrapText="1"/>
    </xf>
    <xf numFmtId="0" fontId="5" fillId="4" borderId="13" xfId="0" applyFont="1" applyFill="1" applyBorder="1" applyAlignment="1">
      <alignment horizontal="right" vertical="center" wrapText="1" readingOrder="2"/>
    </xf>
    <xf numFmtId="0" fontId="5" fillId="4" borderId="2" xfId="0" applyFont="1" applyFill="1" applyBorder="1" applyAlignment="1">
      <alignment horizontal="right" vertical="center" wrapText="1" readingOrder="2"/>
    </xf>
    <xf numFmtId="0" fontId="8" fillId="4" borderId="11" xfId="0" applyFont="1" applyFill="1" applyBorder="1" applyAlignment="1">
      <alignment horizontal="right" vertical="center" readingOrder="2"/>
    </xf>
    <xf numFmtId="0" fontId="2" fillId="0" borderId="0" xfId="0" applyFont="1" applyBorder="1" applyAlignment="1">
      <alignment horizontal="center" vertical="center" readingOrder="2"/>
    </xf>
    <xf numFmtId="0" fontId="2" fillId="0" borderId="1" xfId="0" applyFont="1" applyBorder="1" applyAlignment="1">
      <alignment horizontal="right" vertical="center" readingOrder="2"/>
    </xf>
    <xf numFmtId="0" fontId="5" fillId="0" borderId="0" xfId="0" applyFont="1" applyFill="1" applyBorder="1" applyAlignment="1">
      <alignment horizontal="right" vertical="center" wrapText="1" readingOrder="2"/>
    </xf>
    <xf numFmtId="0" fontId="5" fillId="0" borderId="9" xfId="0" applyFont="1" applyFill="1" applyBorder="1" applyAlignment="1">
      <alignment horizontal="right" vertical="center" wrapText="1" readingOrder="2"/>
    </xf>
    <xf numFmtId="0" fontId="5" fillId="0" borderId="12" xfId="0" applyFont="1" applyFill="1" applyBorder="1" applyAlignment="1">
      <alignment horizontal="right" vertical="center" wrapText="1" readingOrder="2"/>
    </xf>
    <xf numFmtId="0" fontId="5" fillId="0" borderId="10" xfId="0" applyFont="1" applyFill="1" applyBorder="1" applyAlignment="1">
      <alignment horizontal="right" vertical="center" wrapText="1" readingOrder="2"/>
    </xf>
    <xf numFmtId="0" fontId="3" fillId="3" borderId="8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readingOrder="2"/>
    </xf>
    <xf numFmtId="0" fontId="5" fillId="0" borderId="5" xfId="0" applyFont="1" applyFill="1" applyBorder="1" applyAlignment="1">
      <alignment horizontal="right" vertical="center" wrapText="1" readingOrder="2"/>
    </xf>
    <xf numFmtId="0" fontId="5" fillId="0" borderId="0" xfId="0" applyFont="1" applyFill="1" applyBorder="1" applyAlignment="1">
      <alignment horizontal="center" vertical="center" wrapText="1" readingOrder="1"/>
    </xf>
    <xf numFmtId="0" fontId="6" fillId="4" borderId="3" xfId="0" applyFont="1" applyFill="1" applyBorder="1" applyAlignment="1">
      <alignment horizontal="center" vertical="center" wrapText="1" readingOrder="1"/>
    </xf>
    <xf numFmtId="0" fontId="5" fillId="0" borderId="14" xfId="0" applyFont="1" applyFill="1" applyBorder="1" applyAlignment="1">
      <alignment horizontal="center" vertical="center" wrapText="1" readingOrder="1"/>
    </xf>
    <xf numFmtId="2" fontId="6" fillId="4" borderId="3" xfId="0" applyNumberFormat="1" applyFont="1" applyFill="1" applyBorder="1" applyAlignment="1">
      <alignment horizontal="center" vertical="center" wrapText="1" readingOrder="1"/>
    </xf>
    <xf numFmtId="0" fontId="5" fillId="0" borderId="12" xfId="0" applyFont="1" applyFill="1" applyBorder="1" applyAlignment="1">
      <alignment horizontal="center" vertical="center" wrapText="1" readingOrder="1"/>
    </xf>
    <xf numFmtId="0" fontId="5" fillId="0" borderId="9" xfId="0" applyFont="1" applyFill="1" applyBorder="1" applyAlignment="1">
      <alignment horizontal="center" vertical="center" wrapText="1" readingOrder="1"/>
    </xf>
    <xf numFmtId="0" fontId="5" fillId="0" borderId="5" xfId="0" applyFont="1" applyFill="1" applyBorder="1" applyAlignment="1">
      <alignment horizontal="center" vertical="center" wrapText="1" readingOrder="1"/>
    </xf>
    <xf numFmtId="0" fontId="6" fillId="0" borderId="10" xfId="0" applyFont="1" applyFill="1" applyBorder="1" applyAlignment="1">
      <alignment horizontal="center" vertical="center" wrapText="1" readingOrder="1"/>
    </xf>
    <xf numFmtId="0" fontId="6" fillId="0" borderId="12" xfId="0" applyFont="1" applyFill="1" applyBorder="1" applyAlignment="1">
      <alignment horizontal="center" vertical="center" wrapText="1" readingOrder="1"/>
    </xf>
    <xf numFmtId="0" fontId="5" fillId="0" borderId="10" xfId="0" applyFont="1" applyFill="1" applyBorder="1" applyAlignment="1">
      <alignment horizontal="center" vertical="center" wrapText="1" readingOrder="1"/>
    </xf>
    <xf numFmtId="2" fontId="0" fillId="0" borderId="0" xfId="0" applyNumberFormat="1" applyBorder="1" applyAlignment="1">
      <alignment horizontal="center" readingOrder="1"/>
    </xf>
    <xf numFmtId="2" fontId="3" fillId="0" borderId="0" xfId="0" applyNumberFormat="1" applyFont="1" applyAlignment="1">
      <alignment horizontal="center" vertical="center" readingOrder="1"/>
    </xf>
    <xf numFmtId="0" fontId="0" fillId="0" borderId="0" xfId="0" applyAlignment="1">
      <alignment horizontal="center" readingOrder="1"/>
    </xf>
    <xf numFmtId="2" fontId="0" fillId="0" borderId="0" xfId="0" applyNumberFormat="1" applyAlignment="1">
      <alignment horizontal="center" readingOrder="1"/>
    </xf>
    <xf numFmtId="2" fontId="5" fillId="0" borderId="7" xfId="0" applyNumberFormat="1" applyFont="1" applyFill="1" applyBorder="1" applyAlignment="1">
      <alignment horizontal="center" vertical="center" wrapText="1" readingOrder="1"/>
    </xf>
    <xf numFmtId="0" fontId="5" fillId="0" borderId="4" xfId="0" applyFont="1" applyFill="1" applyBorder="1" applyAlignment="1">
      <alignment horizontal="right" vertical="center" wrapText="1" readingOrder="2"/>
    </xf>
    <xf numFmtId="0" fontId="5" fillId="0" borderId="9" xfId="0" applyFont="1" applyFill="1" applyBorder="1" applyAlignment="1">
      <alignment horizontal="right" vertical="center" wrapText="1" readingOrder="2"/>
    </xf>
    <xf numFmtId="0" fontId="5" fillId="0" borderId="12" xfId="0" applyFont="1" applyFill="1" applyBorder="1" applyAlignment="1">
      <alignment horizontal="right" vertical="center" wrapText="1" readingOrder="2"/>
    </xf>
    <xf numFmtId="0" fontId="5" fillId="0" borderId="10" xfId="0" applyFont="1" applyFill="1" applyBorder="1" applyAlignment="1">
      <alignment horizontal="right" vertical="center" wrapText="1" readingOrder="2"/>
    </xf>
    <xf numFmtId="0" fontId="5" fillId="0" borderId="0" xfId="0" applyFont="1" applyFill="1" applyBorder="1" applyAlignment="1">
      <alignment horizontal="right" vertical="center" wrapText="1" readingOrder="2"/>
    </xf>
    <xf numFmtId="0" fontId="5" fillId="0" borderId="5" xfId="0" applyFont="1" applyFill="1" applyBorder="1" applyAlignment="1">
      <alignment horizontal="right" vertical="center" wrapText="1" readingOrder="2"/>
    </xf>
    <xf numFmtId="0" fontId="9" fillId="0" borderId="2" xfId="0" applyFont="1" applyFill="1" applyBorder="1" applyAlignment="1">
      <alignment horizontal="center" vertical="center" wrapText="1" readingOrder="1"/>
    </xf>
    <xf numFmtId="0" fontId="9" fillId="0" borderId="2" xfId="0" applyFont="1" applyFill="1" applyBorder="1" applyAlignment="1">
      <alignment horizontal="right" vertical="center" wrapText="1" readingOrder="2"/>
    </xf>
    <xf numFmtId="0" fontId="9" fillId="2" borderId="3" xfId="0" applyFont="1" applyFill="1" applyBorder="1" applyAlignment="1">
      <alignment horizontal="right" vertical="center" wrapText="1"/>
    </xf>
    <xf numFmtId="0" fontId="9" fillId="4" borderId="3" xfId="0" applyFont="1" applyFill="1" applyBorder="1" applyAlignment="1">
      <alignment horizontal="center" vertical="center" wrapText="1" readingOrder="1"/>
    </xf>
    <xf numFmtId="0" fontId="9" fillId="4" borderId="3" xfId="0" applyFont="1" applyFill="1" applyBorder="1" applyAlignment="1">
      <alignment vertical="center" wrapText="1" readingOrder="2"/>
    </xf>
    <xf numFmtId="0" fontId="9" fillId="0" borderId="14" xfId="0" applyFont="1" applyFill="1" applyBorder="1" applyAlignment="1">
      <alignment horizontal="center" vertical="center" wrapText="1" readingOrder="1"/>
    </xf>
    <xf numFmtId="0" fontId="9" fillId="0" borderId="14" xfId="0" applyFont="1" applyFill="1" applyBorder="1" applyAlignment="1">
      <alignment horizontal="right" vertical="center" wrapText="1" readingOrder="2"/>
    </xf>
    <xf numFmtId="0" fontId="9" fillId="2" borderId="15" xfId="0" applyFont="1" applyFill="1" applyBorder="1" applyAlignment="1">
      <alignment horizontal="right" vertical="center" wrapText="1"/>
    </xf>
    <xf numFmtId="0" fontId="9" fillId="4" borderId="6" xfId="0" applyFont="1" applyFill="1" applyBorder="1" applyAlignment="1">
      <alignment horizontal="right" vertical="center" wrapText="1" readingOrder="2"/>
    </xf>
    <xf numFmtId="0" fontId="9" fillId="0" borderId="0" xfId="0" applyFont="1" applyFill="1" applyBorder="1" applyAlignment="1">
      <alignment horizontal="left" vertical="center" wrapText="1" readingOrder="1"/>
    </xf>
    <xf numFmtId="165" fontId="9" fillId="0" borderId="0" xfId="0" applyNumberFormat="1" applyFont="1" applyFill="1" applyBorder="1" applyAlignment="1">
      <alignment horizontal="left" vertical="center" wrapText="1" readingOrder="1"/>
    </xf>
    <xf numFmtId="0" fontId="9" fillId="0" borderId="0" xfId="0" applyFont="1" applyFill="1" applyBorder="1" applyAlignment="1">
      <alignment horizontal="left" vertical="center" wrapText="1" readingOrder="2"/>
    </xf>
    <xf numFmtId="0" fontId="9" fillId="0" borderId="2" xfId="0" applyFont="1" applyFill="1" applyBorder="1" applyAlignment="1">
      <alignment horizontal="left" vertical="center" wrapText="1" readingOrder="1"/>
    </xf>
    <xf numFmtId="165" fontId="9" fillId="0" borderId="2" xfId="0" applyNumberFormat="1" applyFont="1" applyFill="1" applyBorder="1" applyAlignment="1">
      <alignment horizontal="left" vertical="center" wrapText="1" readingOrder="1"/>
    </xf>
    <xf numFmtId="0" fontId="9" fillId="0" borderId="2" xfId="0" applyFont="1" applyFill="1" applyBorder="1" applyAlignment="1">
      <alignment horizontal="left" vertical="center" wrapText="1" readingOrder="2"/>
    </xf>
    <xf numFmtId="0" fontId="9" fillId="2" borderId="3" xfId="0" applyFont="1" applyFill="1" applyBorder="1" applyAlignment="1">
      <alignment horizontal="left" vertical="center" wrapText="1" readingOrder="1"/>
    </xf>
    <xf numFmtId="165" fontId="9" fillId="2" borderId="3" xfId="0" applyNumberFormat="1" applyFont="1" applyFill="1" applyBorder="1" applyAlignment="1">
      <alignment horizontal="left" vertical="center" wrapText="1" readingOrder="1"/>
    </xf>
    <xf numFmtId="0" fontId="9" fillId="2" borderId="3" xfId="0" applyFont="1" applyFill="1" applyBorder="1" applyAlignment="1">
      <alignment horizontal="left" vertical="center" wrapText="1"/>
    </xf>
    <xf numFmtId="0" fontId="9" fillId="4" borderId="3" xfId="0" applyFont="1" applyFill="1" applyBorder="1" applyAlignment="1">
      <alignment horizontal="left" vertical="center" wrapText="1" readingOrder="1"/>
    </xf>
    <xf numFmtId="165" fontId="9" fillId="4" borderId="3" xfId="0" applyNumberFormat="1" applyFont="1" applyFill="1" applyBorder="1" applyAlignment="1">
      <alignment horizontal="left" vertical="center" wrapText="1" readingOrder="1"/>
    </xf>
    <xf numFmtId="0" fontId="9" fillId="4" borderId="3" xfId="0" applyFont="1" applyFill="1" applyBorder="1" applyAlignment="1">
      <alignment horizontal="left" vertical="center" wrapText="1" readingOrder="2"/>
    </xf>
    <xf numFmtId="0" fontId="9" fillId="0" borderId="14" xfId="0" applyFont="1" applyFill="1" applyBorder="1" applyAlignment="1">
      <alignment horizontal="left" vertical="center" wrapText="1" readingOrder="1"/>
    </xf>
    <xf numFmtId="165" fontId="9" fillId="0" borderId="14" xfId="0" applyNumberFormat="1" applyFont="1" applyFill="1" applyBorder="1" applyAlignment="1">
      <alignment horizontal="left" vertical="center" wrapText="1" readingOrder="1"/>
    </xf>
    <xf numFmtId="0" fontId="9" fillId="0" borderId="14" xfId="0" applyFont="1" applyFill="1" applyBorder="1" applyAlignment="1">
      <alignment horizontal="left" vertical="center" wrapText="1" readingOrder="2"/>
    </xf>
    <xf numFmtId="0" fontId="9" fillId="2" borderId="15" xfId="0" applyFont="1" applyFill="1" applyBorder="1" applyAlignment="1">
      <alignment horizontal="left" vertical="center" wrapText="1" readingOrder="1"/>
    </xf>
    <xf numFmtId="165" fontId="9" fillId="2" borderId="15" xfId="0" applyNumberFormat="1" applyFont="1" applyFill="1" applyBorder="1" applyAlignment="1">
      <alignment horizontal="left" vertical="center" wrapText="1" readingOrder="1"/>
    </xf>
    <xf numFmtId="0" fontId="9" fillId="2" borderId="15" xfId="0" applyFont="1" applyFill="1" applyBorder="1" applyAlignment="1">
      <alignment horizontal="left" vertical="center" wrapText="1"/>
    </xf>
    <xf numFmtId="0" fontId="9" fillId="4" borderId="6" xfId="0" applyFont="1" applyFill="1" applyBorder="1" applyAlignment="1">
      <alignment horizontal="left" vertical="center" wrapText="1" readingOrder="1"/>
    </xf>
    <xf numFmtId="165" fontId="9" fillId="4" borderId="6" xfId="0" applyNumberFormat="1" applyFont="1" applyFill="1" applyBorder="1" applyAlignment="1">
      <alignment horizontal="left" vertical="center" wrapText="1" readingOrder="1"/>
    </xf>
    <xf numFmtId="0" fontId="9" fillId="4" borderId="6" xfId="0" applyFont="1" applyFill="1" applyBorder="1" applyAlignment="1">
      <alignment horizontal="left" vertical="center" wrapText="1" readingOrder="2"/>
    </xf>
    <xf numFmtId="2" fontId="9" fillId="4" borderId="6" xfId="0" applyNumberFormat="1" applyFont="1" applyFill="1" applyBorder="1" applyAlignment="1">
      <alignment horizontal="left" vertical="center" wrapText="1" readingOrder="1"/>
    </xf>
    <xf numFmtId="165" fontId="9" fillId="0" borderId="3" xfId="0" applyNumberFormat="1" applyFont="1" applyFill="1" applyBorder="1" applyAlignment="1">
      <alignment horizontal="left" vertical="center" wrapText="1" readingOrder="1"/>
    </xf>
    <xf numFmtId="165" fontId="9" fillId="0" borderId="15" xfId="0" applyNumberFormat="1" applyFont="1" applyFill="1" applyBorder="1" applyAlignment="1">
      <alignment horizontal="left" vertical="center" wrapText="1" readingOrder="1"/>
    </xf>
    <xf numFmtId="165" fontId="9" fillId="0" borderId="14" xfId="0" applyNumberFormat="1" applyFont="1" applyFill="1" applyBorder="1" applyAlignment="1">
      <alignment vertical="center" wrapText="1" readingOrder="1"/>
    </xf>
    <xf numFmtId="165" fontId="9" fillId="0" borderId="12" xfId="0" applyNumberFormat="1" applyFont="1" applyFill="1" applyBorder="1" applyAlignment="1">
      <alignment horizontal="left" vertical="center" wrapText="1" readingOrder="1"/>
    </xf>
    <xf numFmtId="165" fontId="9" fillId="0" borderId="9" xfId="0" applyNumberFormat="1" applyFont="1" applyFill="1" applyBorder="1" applyAlignment="1">
      <alignment horizontal="left" vertical="center" wrapText="1" readingOrder="1"/>
    </xf>
    <xf numFmtId="165" fontId="9" fillId="0" borderId="10" xfId="0" applyNumberFormat="1" applyFont="1" applyFill="1" applyBorder="1" applyAlignment="1">
      <alignment horizontal="left" vertical="center" wrapText="1" readingOrder="1"/>
    </xf>
    <xf numFmtId="165" fontId="9" fillId="0" borderId="5" xfId="0" applyNumberFormat="1" applyFont="1" applyFill="1" applyBorder="1" applyAlignment="1">
      <alignment horizontal="left" vertical="center" wrapText="1" readingOrder="1"/>
    </xf>
    <xf numFmtId="165" fontId="9" fillId="2" borderId="11" xfId="0" applyNumberFormat="1" applyFont="1" applyFill="1" applyBorder="1" applyAlignment="1">
      <alignment horizontal="left" vertical="center" wrapText="1" readingOrder="1"/>
    </xf>
    <xf numFmtId="165" fontId="9" fillId="4" borderId="13" xfId="0" applyNumberFormat="1" applyFont="1" applyFill="1" applyBorder="1" applyAlignment="1">
      <alignment horizontal="left" vertical="center" wrapText="1" readingOrder="1"/>
    </xf>
    <xf numFmtId="0" fontId="0" fillId="0" borderId="0" xfId="0" applyAlignment="1">
      <alignment horizontal="right"/>
    </xf>
    <xf numFmtId="165" fontId="0" fillId="0" borderId="0" xfId="0" applyNumberFormat="1"/>
    <xf numFmtId="165" fontId="0" fillId="0" borderId="0" xfId="0" applyNumberFormat="1" applyAlignment="1">
      <alignment horizontal="right"/>
    </xf>
    <xf numFmtId="165" fontId="9" fillId="2" borderId="10" xfId="0" applyNumberFormat="1" applyFont="1" applyFill="1" applyBorder="1" applyAlignment="1">
      <alignment horizontal="left" vertical="center" wrapText="1" readingOrder="1"/>
    </xf>
    <xf numFmtId="165" fontId="11" fillId="4" borderId="2" xfId="0" applyNumberFormat="1" applyFont="1" applyFill="1" applyBorder="1" applyAlignment="1">
      <alignment horizontal="right" vertical="center" readingOrder="1"/>
    </xf>
    <xf numFmtId="165" fontId="11" fillId="4" borderId="11" xfId="0" applyNumberFormat="1" applyFont="1" applyFill="1" applyBorder="1" applyAlignment="1">
      <alignment horizontal="right" vertical="center" readingOrder="1"/>
    </xf>
    <xf numFmtId="0" fontId="13" fillId="0" borderId="0" xfId="0" applyFont="1"/>
    <xf numFmtId="0" fontId="9" fillId="2" borderId="4" xfId="0" applyFont="1" applyFill="1" applyBorder="1" applyAlignment="1">
      <alignment horizontal="center" vertical="center" wrapText="1" readingOrder="1"/>
    </xf>
    <xf numFmtId="0" fontId="9" fillId="0" borderId="5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right" vertical="center" wrapText="1" readingOrder="2"/>
    </xf>
    <xf numFmtId="0" fontId="13" fillId="0" borderId="0" xfId="0" applyFont="1" applyBorder="1" applyAlignment="1">
      <alignment horizontal="right" readingOrder="2"/>
    </xf>
    <xf numFmtId="0" fontId="10" fillId="0" borderId="0" xfId="0" applyFont="1" applyBorder="1" applyAlignment="1">
      <alignment vertical="center" wrapText="1" readingOrder="2"/>
    </xf>
    <xf numFmtId="165" fontId="11" fillId="0" borderId="15" xfId="0" applyNumberFormat="1" applyFont="1" applyBorder="1" applyAlignment="1">
      <alignment horizontal="right" vertical="center" readingOrder="1"/>
    </xf>
    <xf numFmtId="165" fontId="6" fillId="0" borderId="12" xfId="0" applyNumberFormat="1" applyFont="1" applyFill="1" applyBorder="1" applyAlignment="1">
      <alignment vertical="center" wrapText="1" readingOrder="1"/>
    </xf>
    <xf numFmtId="165" fontId="6" fillId="0" borderId="12" xfId="0" applyNumberFormat="1" applyFont="1" applyFill="1" applyBorder="1" applyAlignment="1">
      <alignment vertical="center" wrapText="1"/>
    </xf>
    <xf numFmtId="165" fontId="6" fillId="0" borderId="10" xfId="0" applyNumberFormat="1" applyFont="1" applyFill="1" applyBorder="1" applyAlignment="1">
      <alignment vertical="center" wrapText="1" readingOrder="1"/>
    </xf>
    <xf numFmtId="165" fontId="6" fillId="0" borderId="9" xfId="0" applyNumberFormat="1" applyFont="1" applyFill="1" applyBorder="1" applyAlignment="1">
      <alignment vertical="center" wrapText="1"/>
    </xf>
    <xf numFmtId="165" fontId="6" fillId="0" borderId="9" xfId="0" applyNumberFormat="1" applyFont="1" applyFill="1" applyBorder="1" applyAlignment="1">
      <alignment vertical="center" wrapText="1" readingOrder="1"/>
    </xf>
    <xf numFmtId="165" fontId="6" fillId="0" borderId="5" xfId="0" applyNumberFormat="1" applyFont="1" applyFill="1" applyBorder="1" applyAlignment="1">
      <alignment vertical="center" wrapText="1" readingOrder="1"/>
    </xf>
    <xf numFmtId="165" fontId="6" fillId="0" borderId="5" xfId="0" applyNumberFormat="1" applyFont="1" applyFill="1" applyBorder="1" applyAlignment="1">
      <alignment vertical="center" wrapText="1"/>
    </xf>
    <xf numFmtId="165" fontId="6" fillId="0" borderId="14" xfId="0" applyNumberFormat="1" applyFont="1" applyFill="1" applyBorder="1" applyAlignment="1">
      <alignment vertical="center" wrapText="1" readingOrder="1"/>
    </xf>
    <xf numFmtId="165" fontId="6" fillId="0" borderId="0" xfId="0" applyNumberFormat="1" applyFont="1" applyFill="1" applyBorder="1" applyAlignment="1">
      <alignment vertical="center" wrapText="1"/>
    </xf>
    <xf numFmtId="165" fontId="6" fillId="0" borderId="0" xfId="0" applyNumberFormat="1" applyFont="1" applyFill="1" applyBorder="1" applyAlignment="1">
      <alignment vertical="center" wrapText="1" readingOrder="1"/>
    </xf>
    <xf numFmtId="165" fontId="6" fillId="2" borderId="0" xfId="0" applyNumberFormat="1" applyFont="1" applyFill="1" applyBorder="1" applyAlignment="1">
      <alignment vertical="center" wrapText="1" readingOrder="1"/>
    </xf>
    <xf numFmtId="165" fontId="6" fillId="2" borderId="10" xfId="0" applyNumberFormat="1" applyFont="1" applyFill="1" applyBorder="1" applyAlignment="1">
      <alignment vertical="center" wrapText="1"/>
    </xf>
    <xf numFmtId="165" fontId="6" fillId="4" borderId="3" xfId="0" applyNumberFormat="1" applyFont="1" applyFill="1" applyBorder="1" applyAlignment="1">
      <alignment vertical="center" wrapText="1" readingOrder="1"/>
    </xf>
    <xf numFmtId="165" fontId="6" fillId="4" borderId="3" xfId="0" applyNumberFormat="1" applyFont="1" applyFill="1" applyBorder="1" applyAlignment="1">
      <alignment vertical="center" wrapText="1"/>
    </xf>
    <xf numFmtId="165" fontId="6" fillId="4" borderId="3" xfId="0" applyNumberFormat="1" applyFont="1" applyFill="1" applyBorder="1" applyAlignment="1">
      <alignment vertical="center" wrapText="1" readingOrder="2"/>
    </xf>
    <xf numFmtId="165" fontId="6" fillId="2" borderId="11" xfId="0" applyNumberFormat="1" applyFont="1" applyFill="1" applyBorder="1" applyAlignment="1">
      <alignment vertical="center" wrapText="1" readingOrder="1"/>
    </xf>
    <xf numFmtId="165" fontId="6" fillId="2" borderId="11" xfId="0" applyNumberFormat="1" applyFont="1" applyFill="1" applyBorder="1" applyAlignment="1">
      <alignment vertical="center" wrapText="1"/>
    </xf>
    <xf numFmtId="165" fontId="6" fillId="4" borderId="13" xfId="0" applyNumberFormat="1" applyFont="1" applyFill="1" applyBorder="1" applyAlignment="1">
      <alignment vertical="center" wrapText="1" readingOrder="1"/>
    </xf>
    <xf numFmtId="165" fontId="6" fillId="4" borderId="13" xfId="0" applyNumberFormat="1" applyFont="1" applyFill="1" applyBorder="1" applyAlignment="1">
      <alignment vertical="center" wrapText="1"/>
    </xf>
    <xf numFmtId="165" fontId="4" fillId="4" borderId="2" xfId="0" applyNumberFormat="1" applyFont="1" applyFill="1" applyBorder="1" applyAlignment="1">
      <alignment vertical="center" readingOrder="1"/>
    </xf>
    <xf numFmtId="165" fontId="4" fillId="4" borderId="2" xfId="0" applyNumberFormat="1" applyFont="1" applyFill="1" applyBorder="1" applyAlignment="1">
      <alignment vertical="center"/>
    </xf>
    <xf numFmtId="165" fontId="4" fillId="4" borderId="11" xfId="0" applyNumberFormat="1" applyFont="1" applyFill="1" applyBorder="1" applyAlignment="1">
      <alignment vertical="center" readingOrder="1"/>
    </xf>
    <xf numFmtId="0" fontId="0" fillId="0" borderId="0" xfId="0" applyAlignment="1">
      <alignment readingOrder="2"/>
    </xf>
    <xf numFmtId="0" fontId="3" fillId="0" borderId="0" xfId="0" applyFont="1" applyAlignment="1">
      <alignment vertical="center"/>
    </xf>
    <xf numFmtId="165" fontId="6" fillId="0" borderId="4" xfId="0" applyNumberFormat="1" applyFont="1" applyFill="1" applyBorder="1" applyAlignment="1">
      <alignment vertical="center" wrapText="1" readingOrder="1"/>
    </xf>
    <xf numFmtId="165" fontId="6" fillId="0" borderId="11" xfId="0" applyNumberFormat="1" applyFont="1" applyFill="1" applyBorder="1" applyAlignment="1">
      <alignment vertical="center" wrapText="1" readingOrder="1"/>
    </xf>
    <xf numFmtId="165" fontId="6" fillId="2" borderId="10" xfId="0" applyNumberFormat="1" applyFont="1" applyFill="1" applyBorder="1" applyAlignment="1">
      <alignment vertical="center" wrapText="1" readingOrder="1"/>
    </xf>
    <xf numFmtId="165" fontId="4" fillId="4" borderId="11" xfId="0" applyNumberFormat="1" applyFont="1" applyFill="1" applyBorder="1" applyAlignment="1">
      <alignment vertical="center"/>
    </xf>
    <xf numFmtId="165" fontId="6" fillId="0" borderId="4" xfId="0" applyNumberFormat="1" applyFont="1" applyFill="1" applyBorder="1" applyAlignment="1">
      <alignment vertical="center" wrapText="1"/>
    </xf>
    <xf numFmtId="165" fontId="6" fillId="0" borderId="10" xfId="0" applyNumberFormat="1" applyFont="1" applyFill="1" applyBorder="1" applyAlignment="1">
      <alignment vertical="center" wrapText="1"/>
    </xf>
    <xf numFmtId="165" fontId="9" fillId="0" borderId="0" xfId="0" applyNumberFormat="1" applyFont="1" applyFill="1" applyBorder="1" applyAlignment="1">
      <alignment vertical="center" wrapText="1" readingOrder="1"/>
    </xf>
    <xf numFmtId="165" fontId="9" fillId="0" borderId="2" xfId="0" applyNumberFormat="1" applyFont="1" applyFill="1" applyBorder="1" applyAlignment="1">
      <alignment vertical="center" wrapText="1" readingOrder="1"/>
    </xf>
    <xf numFmtId="165" fontId="9" fillId="2" borderId="3" xfId="0" applyNumberFormat="1" applyFont="1" applyFill="1" applyBorder="1" applyAlignment="1">
      <alignment vertical="center" wrapText="1" readingOrder="1"/>
    </xf>
    <xf numFmtId="165" fontId="9" fillId="0" borderId="3" xfId="0" applyNumberFormat="1" applyFont="1" applyFill="1" applyBorder="1" applyAlignment="1">
      <alignment vertical="center" wrapText="1" readingOrder="1"/>
    </xf>
    <xf numFmtId="0" fontId="9" fillId="0" borderId="0" xfId="0" applyFont="1" applyFill="1" applyBorder="1" applyAlignment="1">
      <alignment vertical="center" wrapText="1" readingOrder="1"/>
    </xf>
    <xf numFmtId="0" fontId="9" fillId="0" borderId="14" xfId="0" applyFont="1" applyFill="1" applyBorder="1" applyAlignment="1">
      <alignment vertical="center" wrapText="1" readingOrder="1"/>
    </xf>
    <xf numFmtId="0" fontId="9" fillId="0" borderId="2" xfId="0" applyFont="1" applyFill="1" applyBorder="1" applyAlignment="1">
      <alignment vertical="center" wrapText="1" readingOrder="1"/>
    </xf>
    <xf numFmtId="0" fontId="11" fillId="0" borderId="15" xfId="0" applyFont="1" applyBorder="1" applyAlignment="1">
      <alignment vertical="center" readingOrder="1"/>
    </xf>
    <xf numFmtId="0" fontId="9" fillId="4" borderId="6" xfId="0" applyFont="1" applyFill="1" applyBorder="1" applyAlignment="1">
      <alignment vertical="center" wrapText="1" readingOrder="1"/>
    </xf>
    <xf numFmtId="165" fontId="9" fillId="4" borderId="3" xfId="0" applyNumberFormat="1" applyFont="1" applyFill="1" applyBorder="1" applyAlignment="1">
      <alignment vertical="center" wrapText="1" readingOrder="1"/>
    </xf>
    <xf numFmtId="165" fontId="9" fillId="2" borderId="15" xfId="0" applyNumberFormat="1" applyFont="1" applyFill="1" applyBorder="1" applyAlignment="1">
      <alignment vertical="center" wrapText="1" readingOrder="1"/>
    </xf>
    <xf numFmtId="165" fontId="12" fillId="0" borderId="15" xfId="0" applyNumberFormat="1" applyFont="1" applyBorder="1" applyAlignment="1">
      <alignment vertical="center" readingOrder="1"/>
    </xf>
    <xf numFmtId="165" fontId="9" fillId="4" borderId="6" xfId="0" applyNumberFormat="1" applyFont="1" applyFill="1" applyBorder="1" applyAlignment="1">
      <alignment vertical="center" wrapText="1" readingOrder="1"/>
    </xf>
    <xf numFmtId="165" fontId="9" fillId="0" borderId="15" xfId="0" applyNumberFormat="1" applyFont="1" applyFill="1" applyBorder="1" applyAlignment="1">
      <alignment vertical="center" wrapText="1" readingOrder="1"/>
    </xf>
    <xf numFmtId="165" fontId="11" fillId="0" borderId="15" xfId="0" applyNumberFormat="1" applyFont="1" applyBorder="1" applyAlignment="1">
      <alignment vertical="center" readingOrder="1"/>
    </xf>
    <xf numFmtId="1" fontId="9" fillId="0" borderId="0" xfId="0" applyNumberFormat="1" applyFont="1" applyFill="1" applyBorder="1" applyAlignment="1">
      <alignment vertical="center" wrapText="1" readingOrder="1"/>
    </xf>
    <xf numFmtId="1" fontId="9" fillId="0" borderId="2" xfId="0" applyNumberFormat="1" applyFont="1" applyFill="1" applyBorder="1" applyAlignment="1">
      <alignment vertical="center" wrapText="1" readingOrder="1"/>
    </xf>
    <xf numFmtId="1" fontId="9" fillId="0" borderId="14" xfId="0" applyNumberFormat="1" applyFont="1" applyFill="1" applyBorder="1" applyAlignment="1">
      <alignment vertical="center" wrapText="1" readingOrder="1"/>
    </xf>
    <xf numFmtId="1" fontId="9" fillId="2" borderId="15" xfId="0" applyNumberFormat="1" applyFont="1" applyFill="1" applyBorder="1" applyAlignment="1">
      <alignment vertical="center" wrapText="1" readingOrder="1"/>
    </xf>
    <xf numFmtId="1" fontId="9" fillId="4" borderId="6" xfId="0" applyNumberFormat="1" applyFont="1" applyFill="1" applyBorder="1" applyAlignment="1">
      <alignment vertical="center" wrapText="1" readingOrder="1"/>
    </xf>
    <xf numFmtId="1" fontId="11" fillId="0" borderId="15" xfId="0" applyNumberFormat="1" applyFont="1" applyBorder="1" applyAlignment="1">
      <alignment vertical="center" readingOrder="1"/>
    </xf>
    <xf numFmtId="165" fontId="0" fillId="0" borderId="0" xfId="0" applyNumberFormat="1" applyAlignment="1">
      <alignment readingOrder="2"/>
    </xf>
    <xf numFmtId="0" fontId="6" fillId="0" borderId="0" xfId="0" applyFont="1" applyFill="1" applyBorder="1" applyAlignment="1">
      <alignment vertical="center" wrapText="1" readingOrder="1"/>
    </xf>
    <xf numFmtId="0" fontId="6" fillId="0" borderId="0" xfId="0" applyFont="1" applyFill="1" applyBorder="1" applyAlignment="1">
      <alignment vertical="center" wrapText="1" readingOrder="2"/>
    </xf>
    <xf numFmtId="0" fontId="6" fillId="0" borderId="2" xfId="0" applyFont="1" applyFill="1" applyBorder="1" applyAlignment="1">
      <alignment vertical="center" wrapText="1" readingOrder="1"/>
    </xf>
    <xf numFmtId="165" fontId="6" fillId="0" borderId="2" xfId="0" applyNumberFormat="1" applyFont="1" applyFill="1" applyBorder="1" applyAlignment="1">
      <alignment vertical="center" wrapText="1" readingOrder="1"/>
    </xf>
    <xf numFmtId="0" fontId="6" fillId="0" borderId="2" xfId="0" applyFont="1" applyFill="1" applyBorder="1" applyAlignment="1">
      <alignment vertical="center" wrapText="1" readingOrder="2"/>
    </xf>
    <xf numFmtId="0" fontId="5" fillId="2" borderId="6" xfId="0" applyFont="1" applyFill="1" applyBorder="1" applyAlignment="1">
      <alignment horizontal="right" vertical="center" wrapText="1"/>
    </xf>
    <xf numFmtId="0" fontId="6" fillId="2" borderId="6" xfId="0" applyFont="1" applyFill="1" applyBorder="1" applyAlignment="1">
      <alignment vertical="center" wrapText="1" readingOrder="1"/>
    </xf>
    <xf numFmtId="165" fontId="6" fillId="2" borderId="6" xfId="0" applyNumberFormat="1" applyFont="1" applyFill="1" applyBorder="1" applyAlignment="1">
      <alignment vertical="center" wrapText="1" readingOrder="1"/>
    </xf>
    <xf numFmtId="165" fontId="6" fillId="0" borderId="6" xfId="0" applyNumberFormat="1" applyFont="1" applyFill="1" applyBorder="1" applyAlignment="1">
      <alignment vertical="center" wrapText="1" readingOrder="1"/>
    </xf>
    <xf numFmtId="0" fontId="0" fillId="0" borderId="6" xfId="0" applyBorder="1"/>
    <xf numFmtId="0" fontId="6" fillId="4" borderId="6" xfId="0" applyFont="1" applyFill="1" applyBorder="1" applyAlignment="1">
      <alignment vertical="center" wrapText="1" readingOrder="2"/>
    </xf>
    <xf numFmtId="0" fontId="6" fillId="4" borderId="6" xfId="0" applyFont="1" applyFill="1" applyBorder="1" applyAlignment="1">
      <alignment vertical="center" wrapText="1" readingOrder="1"/>
    </xf>
    <xf numFmtId="165" fontId="6" fillId="4" borderId="6" xfId="0" applyNumberFormat="1" applyFont="1" applyFill="1" applyBorder="1" applyAlignment="1">
      <alignment vertical="center" wrapText="1" readingOrder="1"/>
    </xf>
    <xf numFmtId="0" fontId="6" fillId="0" borderId="14" xfId="0" applyFont="1" applyFill="1" applyBorder="1" applyAlignment="1">
      <alignment vertical="center" wrapText="1" readingOrder="1"/>
    </xf>
    <xf numFmtId="0" fontId="6" fillId="0" borderId="14" xfId="0" applyFont="1" applyFill="1" applyBorder="1" applyAlignment="1">
      <alignment vertical="center" wrapText="1" readingOrder="2"/>
    </xf>
    <xf numFmtId="165" fontId="6" fillId="0" borderId="4" xfId="0" applyNumberFormat="1" applyFont="1" applyFill="1" applyBorder="1" applyAlignment="1">
      <alignment horizontal="left" vertical="center" wrapText="1"/>
    </xf>
    <xf numFmtId="165" fontId="6" fillId="0" borderId="4" xfId="0" applyNumberFormat="1" applyFont="1" applyFill="1" applyBorder="1" applyAlignment="1">
      <alignment horizontal="left" vertical="center" wrapText="1" readingOrder="1"/>
    </xf>
    <xf numFmtId="165" fontId="6" fillId="0" borderId="0" xfId="0" applyNumberFormat="1" applyFont="1" applyFill="1" applyBorder="1" applyAlignment="1">
      <alignment horizontal="left" vertical="center" wrapText="1" readingOrder="1"/>
    </xf>
    <xf numFmtId="165" fontId="6" fillId="0" borderId="10" xfId="0" applyNumberFormat="1" applyFont="1" applyFill="1" applyBorder="1" applyAlignment="1">
      <alignment horizontal="left" vertical="center" wrapText="1"/>
    </xf>
    <xf numFmtId="165" fontId="6" fillId="0" borderId="10" xfId="0" applyNumberFormat="1" applyFont="1" applyFill="1" applyBorder="1" applyAlignment="1">
      <alignment horizontal="left" vertical="center" wrapText="1" readingOrder="1"/>
    </xf>
    <xf numFmtId="165" fontId="6" fillId="0" borderId="0" xfId="0" applyNumberFormat="1" applyFont="1" applyFill="1" applyBorder="1" applyAlignment="1">
      <alignment horizontal="left" vertical="center" wrapText="1"/>
    </xf>
    <xf numFmtId="165" fontId="6" fillId="0" borderId="14" xfId="0" applyNumberFormat="1" applyFont="1" applyFill="1" applyBorder="1" applyAlignment="1">
      <alignment vertical="center" wrapText="1"/>
    </xf>
    <xf numFmtId="0" fontId="2" fillId="0" borderId="0" xfId="0" applyFont="1" applyBorder="1" applyAlignment="1">
      <alignment horizontal="center" vertical="center" readingOrder="2"/>
    </xf>
    <xf numFmtId="0" fontId="2" fillId="0" borderId="1" xfId="0" applyFont="1" applyBorder="1" applyAlignment="1">
      <alignment horizontal="right" vertical="center" readingOrder="2"/>
    </xf>
    <xf numFmtId="0" fontId="5" fillId="0" borderId="4" xfId="0" applyFont="1" applyFill="1" applyBorder="1" applyAlignment="1">
      <alignment horizontal="right" vertical="center" wrapText="1" readingOrder="2"/>
    </xf>
    <xf numFmtId="0" fontId="5" fillId="0" borderId="0" xfId="0" applyFont="1" applyFill="1" applyBorder="1" applyAlignment="1">
      <alignment horizontal="right" vertical="center" wrapText="1" readingOrder="2"/>
    </xf>
    <xf numFmtId="0" fontId="5" fillId="0" borderId="10" xfId="0" applyFont="1" applyFill="1" applyBorder="1" applyAlignment="1">
      <alignment horizontal="right" vertical="center" wrapText="1" readingOrder="2"/>
    </xf>
    <xf numFmtId="0" fontId="3" fillId="3" borderId="8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right" vertical="center" wrapText="1" readingOrder="2"/>
    </xf>
    <xf numFmtId="0" fontId="5" fillId="0" borderId="13" xfId="0" applyFont="1" applyFill="1" applyBorder="1" applyAlignment="1">
      <alignment horizontal="right" vertical="center" wrapText="1" readingOrder="2"/>
    </xf>
    <xf numFmtId="0" fontId="5" fillId="0" borderId="1" xfId="0" applyFont="1" applyFill="1" applyBorder="1" applyAlignment="1">
      <alignment horizontal="right" vertical="center" wrapText="1" readingOrder="2"/>
    </xf>
    <xf numFmtId="165" fontId="6" fillId="4" borderId="6" xfId="0" applyNumberFormat="1" applyFont="1" applyFill="1" applyBorder="1" applyAlignment="1">
      <alignment vertical="center" wrapText="1" readingOrder="2"/>
    </xf>
    <xf numFmtId="165" fontId="6" fillId="0" borderId="0" xfId="0" applyNumberFormat="1" applyFont="1" applyFill="1" applyBorder="1" applyAlignment="1">
      <alignment vertical="center" wrapText="1" readingOrder="2"/>
    </xf>
    <xf numFmtId="165" fontId="6" fillId="0" borderId="14" xfId="0" applyNumberFormat="1" applyFont="1" applyFill="1" applyBorder="1" applyAlignment="1">
      <alignment vertical="center" wrapText="1" readingOrder="2"/>
    </xf>
    <xf numFmtId="0" fontId="6" fillId="0" borderId="5" xfId="0" applyFont="1" applyFill="1" applyBorder="1" applyAlignment="1">
      <alignment vertical="center" wrapText="1"/>
    </xf>
    <xf numFmtId="165" fontId="6" fillId="0" borderId="9" xfId="0" applyNumberFormat="1" applyFont="1" applyFill="1" applyBorder="1" applyAlignment="1">
      <alignment vertical="center" wrapText="1" readingOrder="2"/>
    </xf>
    <xf numFmtId="0" fontId="6" fillId="0" borderId="9" xfId="0" applyFont="1" applyFill="1" applyBorder="1" applyAlignment="1">
      <alignment vertical="center" wrapText="1" readingOrder="1"/>
    </xf>
    <xf numFmtId="165" fontId="15" fillId="0" borderId="6" xfId="0" applyNumberFormat="1" applyFont="1" applyBorder="1" applyAlignment="1">
      <alignment vertical="center" readingOrder="1"/>
    </xf>
    <xf numFmtId="0" fontId="6" fillId="0" borderId="12" xfId="0" applyFont="1" applyFill="1" applyBorder="1" applyAlignment="1">
      <alignment vertical="center" wrapText="1"/>
    </xf>
    <xf numFmtId="1" fontId="6" fillId="0" borderId="12" xfId="0" applyNumberFormat="1" applyFont="1" applyFill="1" applyBorder="1" applyAlignment="1">
      <alignment vertical="center" wrapText="1"/>
    </xf>
    <xf numFmtId="165" fontId="6" fillId="0" borderId="12" xfId="0" applyNumberFormat="1" applyFont="1" applyFill="1" applyBorder="1" applyAlignment="1">
      <alignment vertical="center" wrapText="1" readingOrder="2"/>
    </xf>
    <xf numFmtId="1" fontId="6" fillId="0" borderId="12" xfId="0" applyNumberFormat="1" applyFont="1" applyFill="1" applyBorder="1" applyAlignment="1">
      <alignment vertical="center" wrapText="1" readingOrder="1"/>
    </xf>
    <xf numFmtId="0" fontId="6" fillId="0" borderId="9" xfId="0" applyFont="1" applyFill="1" applyBorder="1" applyAlignment="1">
      <alignment vertical="center" wrapText="1"/>
    </xf>
    <xf numFmtId="1" fontId="6" fillId="0" borderId="9" xfId="0" applyNumberFormat="1" applyFont="1" applyFill="1" applyBorder="1" applyAlignment="1">
      <alignment vertical="center" wrapText="1"/>
    </xf>
    <xf numFmtId="1" fontId="6" fillId="0" borderId="9" xfId="0" applyNumberFormat="1" applyFont="1" applyFill="1" applyBorder="1" applyAlignment="1">
      <alignment vertical="center" wrapText="1" readingOrder="1"/>
    </xf>
    <xf numFmtId="1" fontId="6" fillId="0" borderId="5" xfId="0" applyNumberFormat="1" applyFont="1" applyFill="1" applyBorder="1" applyAlignment="1">
      <alignment vertical="center" wrapText="1"/>
    </xf>
    <xf numFmtId="165" fontId="6" fillId="0" borderId="5" xfId="0" applyNumberFormat="1" applyFont="1" applyFill="1" applyBorder="1" applyAlignment="1">
      <alignment vertical="center" wrapText="1" readingOrder="2"/>
    </xf>
    <xf numFmtId="1" fontId="6" fillId="0" borderId="5" xfId="0" applyNumberFormat="1" applyFont="1" applyFill="1" applyBorder="1" applyAlignment="1">
      <alignment vertical="center" wrapText="1" readingOrder="1"/>
    </xf>
    <xf numFmtId="0" fontId="6" fillId="0" borderId="14" xfId="0" applyFont="1" applyFill="1" applyBorder="1" applyAlignment="1">
      <alignment vertical="center" wrapText="1"/>
    </xf>
    <xf numFmtId="1" fontId="6" fillId="0" borderId="14" xfId="0" applyNumberFormat="1" applyFont="1" applyFill="1" applyBorder="1" applyAlignment="1">
      <alignment vertical="center" wrapText="1"/>
    </xf>
    <xf numFmtId="1" fontId="6" fillId="0" borderId="0" xfId="0" applyNumberFormat="1" applyFont="1" applyFill="1" applyBorder="1" applyAlignment="1">
      <alignment vertical="center" wrapText="1" readingOrder="1"/>
    </xf>
    <xf numFmtId="0" fontId="6" fillId="0" borderId="12" xfId="0" applyFont="1" applyFill="1" applyBorder="1" applyAlignment="1">
      <alignment vertical="center" wrapText="1" readingOrder="1"/>
    </xf>
    <xf numFmtId="0" fontId="6" fillId="0" borderId="5" xfId="0" applyFont="1" applyFill="1" applyBorder="1" applyAlignment="1">
      <alignment vertical="center" wrapText="1" readingOrder="1"/>
    </xf>
    <xf numFmtId="0" fontId="6" fillId="4" borderId="13" xfId="0" applyFont="1" applyFill="1" applyBorder="1" applyAlignment="1">
      <alignment vertical="center" wrapText="1" readingOrder="1"/>
    </xf>
    <xf numFmtId="1" fontId="6" fillId="4" borderId="13" xfId="0" applyNumberFormat="1" applyFont="1" applyFill="1" applyBorder="1" applyAlignment="1">
      <alignment vertical="center" wrapText="1" readingOrder="1"/>
    </xf>
    <xf numFmtId="0" fontId="15" fillId="4" borderId="2" xfId="0" applyFont="1" applyFill="1" applyBorder="1" applyAlignment="1">
      <alignment vertical="center" readingOrder="1"/>
    </xf>
    <xf numFmtId="1" fontId="15" fillId="4" borderId="2" xfId="0" applyNumberFormat="1" applyFont="1" applyFill="1" applyBorder="1" applyAlignment="1">
      <alignment vertical="center" readingOrder="1"/>
    </xf>
    <xf numFmtId="0" fontId="15" fillId="4" borderId="11" xfId="0" applyFont="1" applyFill="1" applyBorder="1" applyAlignment="1">
      <alignment vertical="center"/>
    </xf>
    <xf numFmtId="1" fontId="15" fillId="4" borderId="11" xfId="0" applyNumberFormat="1" applyFont="1" applyFill="1" applyBorder="1" applyAlignment="1">
      <alignment vertical="center" readingOrder="1"/>
    </xf>
    <xf numFmtId="0" fontId="5" fillId="0" borderId="8" xfId="0" applyFont="1" applyFill="1" applyBorder="1" applyAlignment="1">
      <alignment horizontal="right" vertical="center" wrapText="1" readingOrder="2"/>
    </xf>
    <xf numFmtId="0" fontId="6" fillId="2" borderId="11" xfId="0" applyFont="1" applyFill="1" applyBorder="1" applyAlignment="1">
      <alignment vertical="center" wrapText="1" readingOrder="1"/>
    </xf>
    <xf numFmtId="2" fontId="6" fillId="4" borderId="6" xfId="0" applyNumberFormat="1" applyFont="1" applyFill="1" applyBorder="1" applyAlignment="1">
      <alignment vertical="center" wrapText="1" readingOrder="1"/>
    </xf>
    <xf numFmtId="1" fontId="6" fillId="0" borderId="13" xfId="0" applyNumberFormat="1" applyFont="1" applyFill="1" applyBorder="1" applyAlignment="1">
      <alignment vertical="center" wrapText="1" readingOrder="1"/>
    </xf>
    <xf numFmtId="0" fontId="0" fillId="0" borderId="8" xfId="0" applyBorder="1"/>
    <xf numFmtId="165" fontId="15" fillId="0" borderId="0" xfId="0" applyNumberFormat="1" applyFont="1" applyBorder="1" applyAlignment="1">
      <alignment vertical="center" readingOrder="1"/>
    </xf>
    <xf numFmtId="165" fontId="6" fillId="0" borderId="12" xfId="0" applyNumberFormat="1" applyFont="1" applyFill="1" applyBorder="1" applyAlignment="1">
      <alignment horizontal="left" vertical="center" wrapText="1" readingOrder="1"/>
    </xf>
    <xf numFmtId="165" fontId="6" fillId="0" borderId="12" xfId="0" applyNumberFormat="1" applyFont="1" applyFill="1" applyBorder="1" applyAlignment="1">
      <alignment horizontal="left" vertical="center" wrapText="1" readingOrder="2"/>
    </xf>
    <xf numFmtId="0" fontId="17" fillId="0" borderId="0" xfId="0" applyFont="1"/>
    <xf numFmtId="165" fontId="6" fillId="0" borderId="9" xfId="0" applyNumberFormat="1" applyFont="1" applyFill="1" applyBorder="1" applyAlignment="1">
      <alignment horizontal="left" vertical="center" wrapText="1" readingOrder="1"/>
    </xf>
    <xf numFmtId="165" fontId="6" fillId="0" borderId="9" xfId="0" applyNumberFormat="1" applyFont="1" applyFill="1" applyBorder="1" applyAlignment="1">
      <alignment horizontal="left" vertical="center" wrapText="1" readingOrder="2"/>
    </xf>
    <xf numFmtId="165" fontId="6" fillId="0" borderId="5" xfId="0" applyNumberFormat="1" applyFont="1" applyFill="1" applyBorder="1" applyAlignment="1">
      <alignment horizontal="left" vertical="center" wrapText="1" readingOrder="1"/>
    </xf>
    <xf numFmtId="165" fontId="6" fillId="0" borderId="5" xfId="0" applyNumberFormat="1" applyFont="1" applyFill="1" applyBorder="1" applyAlignment="1">
      <alignment horizontal="left" vertical="center" wrapText="1" readingOrder="2"/>
    </xf>
    <xf numFmtId="165" fontId="6" fillId="0" borderId="14" xfId="0" applyNumberFormat="1" applyFont="1" applyFill="1" applyBorder="1" applyAlignment="1">
      <alignment horizontal="left" vertical="center" wrapText="1" readingOrder="1"/>
    </xf>
    <xf numFmtId="165" fontId="6" fillId="0" borderId="14" xfId="0" applyNumberFormat="1" applyFont="1" applyFill="1" applyBorder="1" applyAlignment="1">
      <alignment horizontal="left" vertical="center" wrapText="1" readingOrder="2"/>
    </xf>
    <xf numFmtId="0" fontId="6" fillId="0" borderId="13" xfId="0" applyFont="1" applyFill="1" applyBorder="1" applyAlignment="1">
      <alignment vertical="center" wrapText="1" readingOrder="1"/>
    </xf>
    <xf numFmtId="165" fontId="6" fillId="0" borderId="13" xfId="0" applyNumberFormat="1" applyFont="1" applyFill="1" applyBorder="1" applyAlignment="1">
      <alignment vertical="center" wrapText="1" readingOrder="1"/>
    </xf>
    <xf numFmtId="165" fontId="6" fillId="0" borderId="13" xfId="0" applyNumberFormat="1" applyFont="1" applyFill="1" applyBorder="1" applyAlignment="1">
      <alignment vertical="center" wrapText="1" readingOrder="2"/>
    </xf>
    <xf numFmtId="1" fontId="6" fillId="2" borderId="1" xfId="0" applyNumberFormat="1" applyFont="1" applyFill="1" applyBorder="1" applyAlignment="1">
      <alignment vertical="center" wrapText="1" readingOrder="1"/>
    </xf>
    <xf numFmtId="165" fontId="6" fillId="2" borderId="1" xfId="0" applyNumberFormat="1" applyFont="1" applyFill="1" applyBorder="1" applyAlignment="1">
      <alignment vertical="center" wrapText="1" readingOrder="1"/>
    </xf>
    <xf numFmtId="165" fontId="6" fillId="2" borderId="1" xfId="0" applyNumberFormat="1" applyFont="1" applyFill="1" applyBorder="1" applyAlignment="1">
      <alignment vertical="center" wrapText="1"/>
    </xf>
    <xf numFmtId="0" fontId="0" fillId="0" borderId="1" xfId="0" applyBorder="1"/>
    <xf numFmtId="0" fontId="6" fillId="2" borderId="1" xfId="0" applyFont="1" applyFill="1" applyBorder="1" applyAlignment="1">
      <alignment vertical="center" wrapText="1" readingOrder="1"/>
    </xf>
    <xf numFmtId="165" fontId="6" fillId="2" borderId="1" xfId="0" applyNumberFormat="1" applyFont="1" applyFill="1" applyBorder="1" applyAlignment="1">
      <alignment vertical="center" wrapText="1" readingOrder="2"/>
    </xf>
    <xf numFmtId="165" fontId="6" fillId="4" borderId="6" xfId="0" applyNumberFormat="1" applyFont="1" applyFill="1" applyBorder="1" applyAlignment="1">
      <alignment horizontal="left" vertical="center" wrapText="1" readingOrder="1"/>
    </xf>
    <xf numFmtId="0" fontId="17" fillId="0" borderId="0" xfId="0" applyFont="1" applyBorder="1" applyAlignment="1">
      <alignment horizontal="right" readingOrder="2"/>
    </xf>
    <xf numFmtId="0" fontId="16" fillId="0" borderId="0" xfId="0" applyFont="1"/>
    <xf numFmtId="0" fontId="0" fillId="0" borderId="14" xfId="0" applyBorder="1"/>
    <xf numFmtId="0" fontId="9" fillId="0" borderId="4" xfId="0" applyFont="1" applyFill="1" applyBorder="1" applyAlignment="1">
      <alignment horizontal="right" vertical="center" wrapText="1" readingOrder="2"/>
    </xf>
    <xf numFmtId="0" fontId="9" fillId="0" borderId="10" xfId="0" applyFont="1" applyFill="1" applyBorder="1" applyAlignment="1">
      <alignment horizontal="right" vertical="center" wrapText="1" readingOrder="2"/>
    </xf>
    <xf numFmtId="0" fontId="6" fillId="4" borderId="6" xfId="0" applyFont="1" applyFill="1" applyBorder="1" applyAlignment="1">
      <alignment horizontal="right" vertical="center" wrapText="1" readingOrder="2"/>
    </xf>
    <xf numFmtId="165" fontId="6" fillId="2" borderId="11" xfId="0" applyNumberFormat="1" applyFont="1" applyFill="1" applyBorder="1" applyAlignment="1">
      <alignment horizontal="left" vertical="center" wrapText="1" readingOrder="1"/>
    </xf>
    <xf numFmtId="165" fontId="6" fillId="0" borderId="13" xfId="0" applyNumberFormat="1" applyFont="1" applyFill="1" applyBorder="1" applyAlignment="1">
      <alignment horizontal="left" vertical="center" wrapText="1" readingOrder="1"/>
    </xf>
    <xf numFmtId="165" fontId="6" fillId="2" borderId="1" xfId="0" applyNumberFormat="1" applyFont="1" applyFill="1" applyBorder="1" applyAlignment="1">
      <alignment horizontal="left" vertical="center" wrapText="1" readingOrder="1"/>
    </xf>
    <xf numFmtId="165" fontId="6" fillId="0" borderId="8" xfId="0" applyNumberFormat="1" applyFont="1" applyFill="1" applyBorder="1" applyAlignment="1">
      <alignment horizontal="left" vertical="center" wrapText="1" readingOrder="1"/>
    </xf>
    <xf numFmtId="0" fontId="6" fillId="4" borderId="6" xfId="1" applyFont="1" applyFill="1" applyBorder="1" applyAlignment="1">
      <alignment horizontal="center" vertical="center" wrapText="1" readingOrder="1"/>
    </xf>
    <xf numFmtId="2" fontId="6" fillId="4" borderId="6" xfId="1" applyNumberFormat="1" applyFont="1" applyFill="1" applyBorder="1" applyAlignment="1">
      <alignment horizontal="center" vertical="center" wrapText="1" readingOrder="1"/>
    </xf>
    <xf numFmtId="0" fontId="5" fillId="2" borderId="6" xfId="0" applyFont="1" applyFill="1" applyBorder="1" applyAlignment="1">
      <alignment horizontal="right" vertical="center" wrapText="1"/>
    </xf>
    <xf numFmtId="0" fontId="18" fillId="0" borderId="0" xfId="0" applyFont="1"/>
    <xf numFmtId="0" fontId="14" fillId="0" borderId="0" xfId="0" applyFont="1" applyAlignment="1">
      <alignment readingOrder="2"/>
    </xf>
    <xf numFmtId="165" fontId="14" fillId="0" borderId="0" xfId="0" applyNumberFormat="1" applyFont="1" applyAlignment="1">
      <alignment readingOrder="2"/>
    </xf>
    <xf numFmtId="0" fontId="0" fillId="0" borderId="5" xfId="0" applyBorder="1"/>
    <xf numFmtId="0" fontId="5" fillId="2" borderId="16" xfId="0" applyFont="1" applyFill="1" applyBorder="1" applyAlignment="1">
      <alignment horizontal="right" vertical="center" wrapText="1"/>
    </xf>
    <xf numFmtId="0" fontId="6" fillId="4" borderId="6" xfId="1" applyFont="1" applyFill="1" applyBorder="1" applyAlignment="1">
      <alignment vertical="center" wrapText="1" readingOrder="2"/>
    </xf>
    <xf numFmtId="0" fontId="6" fillId="0" borderId="12" xfId="1" applyFont="1" applyFill="1" applyBorder="1" applyAlignment="1">
      <alignment vertical="center" wrapText="1"/>
    </xf>
    <xf numFmtId="1" fontId="6" fillId="0" borderId="12" xfId="1" applyNumberFormat="1" applyFont="1" applyFill="1" applyBorder="1" applyAlignment="1">
      <alignment vertical="center" wrapText="1"/>
    </xf>
    <xf numFmtId="0" fontId="6" fillId="0" borderId="12" xfId="1" applyFont="1" applyFill="1" applyBorder="1" applyAlignment="1">
      <alignment vertical="center" wrapText="1" readingOrder="1"/>
    </xf>
    <xf numFmtId="1" fontId="6" fillId="0" borderId="12" xfId="1" applyNumberFormat="1" applyFont="1" applyFill="1" applyBorder="1" applyAlignment="1">
      <alignment vertical="center" wrapText="1" readingOrder="1"/>
    </xf>
    <xf numFmtId="165" fontId="6" fillId="0" borderId="12" xfId="1" applyNumberFormat="1" applyFont="1" applyFill="1" applyBorder="1" applyAlignment="1">
      <alignment vertical="center" wrapText="1" readingOrder="1"/>
    </xf>
    <xf numFmtId="165" fontId="6" fillId="0" borderId="4" xfId="1" applyNumberFormat="1" applyFont="1" applyFill="1" applyBorder="1" applyAlignment="1">
      <alignment vertical="center" wrapText="1" readingOrder="1"/>
    </xf>
    <xf numFmtId="0" fontId="6" fillId="0" borderId="9" xfId="1" applyFont="1" applyFill="1" applyBorder="1" applyAlignment="1">
      <alignment vertical="center" wrapText="1"/>
    </xf>
    <xf numFmtId="1" fontId="6" fillId="0" borderId="9" xfId="1" applyNumberFormat="1" applyFont="1" applyFill="1" applyBorder="1" applyAlignment="1">
      <alignment vertical="center" wrapText="1"/>
    </xf>
    <xf numFmtId="0" fontId="6" fillId="0" borderId="9" xfId="1" applyFont="1" applyFill="1" applyBorder="1" applyAlignment="1">
      <alignment vertical="center" wrapText="1" readingOrder="1"/>
    </xf>
    <xf numFmtId="1" fontId="6" fillId="0" borderId="9" xfId="1" applyNumberFormat="1" applyFont="1" applyFill="1" applyBorder="1" applyAlignment="1">
      <alignment vertical="center" wrapText="1" readingOrder="1"/>
    </xf>
    <xf numFmtId="165" fontId="6" fillId="0" borderId="9" xfId="1" applyNumberFormat="1" applyFont="1" applyFill="1" applyBorder="1" applyAlignment="1">
      <alignment vertical="center" wrapText="1" readingOrder="1"/>
    </xf>
    <xf numFmtId="165" fontId="6" fillId="0" borderId="10" xfId="1" applyNumberFormat="1" applyFont="1" applyFill="1" applyBorder="1" applyAlignment="1">
      <alignment vertical="center" wrapText="1" readingOrder="1"/>
    </xf>
    <xf numFmtId="0" fontId="6" fillId="0" borderId="0" xfId="1" applyFont="1" applyFill="1" applyBorder="1" applyAlignment="1">
      <alignment vertical="center" wrapText="1"/>
    </xf>
    <xf numFmtId="1" fontId="6" fillId="0" borderId="0" xfId="1" applyNumberFormat="1" applyFont="1" applyFill="1" applyBorder="1" applyAlignment="1">
      <alignment vertical="center" wrapText="1"/>
    </xf>
    <xf numFmtId="0" fontId="6" fillId="0" borderId="0" xfId="1" applyFont="1" applyFill="1" applyBorder="1" applyAlignment="1">
      <alignment vertical="center" wrapText="1" readingOrder="1"/>
    </xf>
    <xf numFmtId="1" fontId="6" fillId="0" borderId="0" xfId="1" applyNumberFormat="1" applyFont="1" applyFill="1" applyBorder="1" applyAlignment="1">
      <alignment vertical="center" wrapText="1" readingOrder="1"/>
    </xf>
    <xf numFmtId="165" fontId="6" fillId="0" borderId="0" xfId="1" applyNumberFormat="1" applyFont="1" applyFill="1" applyBorder="1" applyAlignment="1">
      <alignment vertical="center" wrapText="1" readingOrder="1"/>
    </xf>
    <xf numFmtId="165" fontId="6" fillId="0" borderId="14" xfId="1" applyNumberFormat="1" applyFont="1" applyFill="1" applyBorder="1" applyAlignment="1">
      <alignment vertical="center" wrapText="1" readingOrder="1"/>
    </xf>
    <xf numFmtId="1" fontId="6" fillId="0" borderId="13" xfId="1" applyNumberFormat="1" applyFont="1" applyFill="1" applyBorder="1" applyAlignment="1">
      <alignment vertical="center" wrapText="1" readingOrder="1"/>
    </xf>
    <xf numFmtId="165" fontId="6" fillId="0" borderId="13" xfId="1" applyNumberFormat="1" applyFont="1" applyFill="1" applyBorder="1" applyAlignment="1">
      <alignment vertical="center" wrapText="1" readingOrder="1"/>
    </xf>
    <xf numFmtId="165" fontId="6" fillId="0" borderId="8" xfId="1" applyNumberFormat="1" applyFont="1" applyFill="1" applyBorder="1" applyAlignment="1">
      <alignment vertical="center" wrapText="1" readingOrder="1"/>
    </xf>
    <xf numFmtId="0" fontId="6" fillId="2" borderId="1" xfId="1" applyFont="1" applyFill="1" applyBorder="1" applyAlignment="1">
      <alignment vertical="center" wrapText="1" readingOrder="1"/>
    </xf>
    <xf numFmtId="165" fontId="6" fillId="0" borderId="11" xfId="1" applyNumberFormat="1" applyFont="1" applyFill="1" applyBorder="1" applyAlignment="1">
      <alignment vertical="center" wrapText="1" readingOrder="1"/>
    </xf>
    <xf numFmtId="165" fontId="6" fillId="2" borderId="11" xfId="1" applyNumberFormat="1" applyFont="1" applyFill="1" applyBorder="1" applyAlignment="1">
      <alignment vertical="center" wrapText="1" readingOrder="1"/>
    </xf>
    <xf numFmtId="0" fontId="6" fillId="0" borderId="13" xfId="1" applyFont="1" applyFill="1" applyBorder="1" applyAlignment="1">
      <alignment vertical="center" wrapText="1"/>
    </xf>
    <xf numFmtId="1" fontId="6" fillId="0" borderId="13" xfId="1" applyNumberFormat="1" applyFont="1" applyFill="1" applyBorder="1" applyAlignment="1">
      <alignment vertical="center" wrapText="1"/>
    </xf>
    <xf numFmtId="0" fontId="6" fillId="0" borderId="13" xfId="1" applyFont="1" applyFill="1" applyBorder="1" applyAlignment="1">
      <alignment vertical="center" wrapText="1" readingOrder="1"/>
    </xf>
    <xf numFmtId="0" fontId="6" fillId="0" borderId="1" xfId="1" applyFont="1" applyFill="1" applyBorder="1" applyAlignment="1">
      <alignment vertical="center" wrapText="1"/>
    </xf>
    <xf numFmtId="1" fontId="6" fillId="0" borderId="1" xfId="1" applyNumberFormat="1" applyFont="1" applyFill="1" applyBorder="1" applyAlignment="1">
      <alignment vertical="center" wrapText="1"/>
    </xf>
    <xf numFmtId="0" fontId="6" fillId="0" borderId="1" xfId="1" applyFont="1" applyFill="1" applyBorder="1" applyAlignment="1">
      <alignment vertical="center" wrapText="1" readingOrder="1"/>
    </xf>
    <xf numFmtId="1" fontId="6" fillId="0" borderId="1" xfId="1" applyNumberFormat="1" applyFont="1" applyFill="1" applyBorder="1" applyAlignment="1">
      <alignment vertical="center" wrapText="1" readingOrder="1"/>
    </xf>
    <xf numFmtId="165" fontId="6" fillId="0" borderId="1" xfId="1" applyNumberFormat="1" applyFont="1" applyFill="1" applyBorder="1" applyAlignment="1">
      <alignment vertical="center" wrapText="1" readingOrder="1"/>
    </xf>
    <xf numFmtId="1" fontId="6" fillId="4" borderId="13" xfId="1" applyNumberFormat="1" applyFont="1" applyFill="1" applyBorder="1" applyAlignment="1">
      <alignment vertical="center" wrapText="1" readingOrder="1"/>
    </xf>
    <xf numFmtId="165" fontId="6" fillId="4" borderId="13" xfId="1" applyNumberFormat="1" applyFont="1" applyFill="1" applyBorder="1" applyAlignment="1">
      <alignment vertical="center" wrapText="1" readingOrder="1"/>
    </xf>
    <xf numFmtId="1" fontId="15" fillId="4" borderId="2" xfId="1" applyNumberFormat="1" applyFont="1" applyFill="1" applyBorder="1" applyAlignment="1">
      <alignment vertical="center" readingOrder="1"/>
    </xf>
    <xf numFmtId="165" fontId="15" fillId="4" borderId="2" xfId="1" applyNumberFormat="1" applyFont="1" applyFill="1" applyBorder="1" applyAlignment="1">
      <alignment vertical="center" readingOrder="1"/>
    </xf>
    <xf numFmtId="1" fontId="15" fillId="4" borderId="11" xfId="1" applyNumberFormat="1" applyFont="1" applyFill="1" applyBorder="1" applyAlignment="1">
      <alignment vertical="center"/>
    </xf>
    <xf numFmtId="165" fontId="15" fillId="4" borderId="11" xfId="1" applyNumberFormat="1" applyFont="1" applyFill="1" applyBorder="1" applyAlignment="1">
      <alignment vertical="center" readingOrder="1"/>
    </xf>
    <xf numFmtId="165" fontId="15" fillId="4" borderId="11" xfId="1" applyNumberFormat="1" applyFont="1" applyFill="1" applyBorder="1" applyAlignment="1">
      <alignment vertical="center"/>
    </xf>
    <xf numFmtId="0" fontId="6" fillId="0" borderId="14" xfId="1" applyFont="1" applyFill="1" applyBorder="1" applyAlignment="1">
      <alignment vertical="center" wrapText="1" readingOrder="1"/>
    </xf>
    <xf numFmtId="0" fontId="6" fillId="0" borderId="2" xfId="1" applyFont="1" applyFill="1" applyBorder="1" applyAlignment="1">
      <alignment vertical="center" wrapText="1" readingOrder="1"/>
    </xf>
    <xf numFmtId="165" fontId="6" fillId="0" borderId="2" xfId="1" applyNumberFormat="1" applyFont="1" applyFill="1" applyBorder="1" applyAlignment="1">
      <alignment vertical="center" wrapText="1" readingOrder="1"/>
    </xf>
    <xf numFmtId="1" fontId="6" fillId="2" borderId="6" xfId="1" applyNumberFormat="1" applyFont="1" applyFill="1" applyBorder="1" applyAlignment="1">
      <alignment vertical="center" wrapText="1" readingOrder="1"/>
    </xf>
    <xf numFmtId="165" fontId="6" fillId="2" borderId="6" xfId="1" applyNumberFormat="1" applyFont="1" applyFill="1" applyBorder="1" applyAlignment="1">
      <alignment vertical="center" wrapText="1" readingOrder="1"/>
    </xf>
    <xf numFmtId="165" fontId="6" fillId="0" borderId="6" xfId="1" applyNumberFormat="1" applyFont="1" applyFill="1" applyBorder="1" applyAlignment="1">
      <alignment vertical="center" wrapText="1" readingOrder="1"/>
    </xf>
    <xf numFmtId="0" fontId="6" fillId="4" borderId="6" xfId="1" applyFont="1" applyFill="1" applyBorder="1" applyAlignment="1">
      <alignment vertical="center" wrapText="1" readingOrder="1"/>
    </xf>
    <xf numFmtId="165" fontId="6" fillId="4" borderId="6" xfId="1" applyNumberFormat="1" applyFont="1" applyFill="1" applyBorder="1" applyAlignment="1">
      <alignment vertical="center" wrapText="1" readingOrder="1"/>
    </xf>
    <xf numFmtId="165" fontId="6" fillId="4" borderId="6" xfId="1" applyNumberFormat="1" applyFont="1" applyFill="1" applyBorder="1" applyAlignment="1">
      <alignment vertical="center" wrapText="1" readingOrder="2"/>
    </xf>
    <xf numFmtId="0" fontId="6" fillId="0" borderId="5" xfId="1" applyFont="1" applyFill="1" applyBorder="1" applyAlignment="1">
      <alignment vertical="center" wrapText="1"/>
    </xf>
    <xf numFmtId="0" fontId="6" fillId="0" borderId="2" xfId="1" applyFont="1" applyFill="1" applyBorder="1" applyAlignment="1">
      <alignment vertical="center" wrapText="1"/>
    </xf>
    <xf numFmtId="0" fontId="6" fillId="2" borderId="6" xfId="1" applyFont="1" applyFill="1" applyBorder="1" applyAlignment="1">
      <alignment vertical="center" wrapText="1"/>
    </xf>
    <xf numFmtId="0" fontId="6" fillId="0" borderId="6" xfId="1" applyFont="1" applyFill="1" applyBorder="1" applyAlignment="1">
      <alignment vertical="center" wrapText="1" readingOrder="1"/>
    </xf>
    <xf numFmtId="167" fontId="6" fillId="0" borderId="2" xfId="13" applyNumberFormat="1" applyFont="1" applyFill="1" applyBorder="1" applyAlignment="1">
      <alignment vertical="center" wrapText="1" readingOrder="1"/>
    </xf>
    <xf numFmtId="166" fontId="6" fillId="0" borderId="12" xfId="13" applyNumberFormat="1" applyFont="1" applyFill="1" applyBorder="1" applyAlignment="1">
      <alignment horizontal="left" vertical="center" wrapText="1" readingOrder="1"/>
    </xf>
    <xf numFmtId="166" fontId="6" fillId="0" borderId="9" xfId="13" applyNumberFormat="1" applyFont="1" applyFill="1" applyBorder="1" applyAlignment="1">
      <alignment horizontal="left" vertical="center" wrapText="1" readingOrder="1"/>
    </xf>
    <xf numFmtId="166" fontId="6" fillId="0" borderId="10" xfId="13" applyNumberFormat="1" applyFont="1" applyFill="1" applyBorder="1" applyAlignment="1">
      <alignment horizontal="left" vertical="center" wrapText="1" readingOrder="1"/>
    </xf>
    <xf numFmtId="166" fontId="6" fillId="0" borderId="5" xfId="13" applyNumberFormat="1" applyFont="1" applyFill="1" applyBorder="1" applyAlignment="1">
      <alignment horizontal="left" vertical="center" wrapText="1" readingOrder="1"/>
    </xf>
    <xf numFmtId="166" fontId="6" fillId="0" borderId="14" xfId="13" applyNumberFormat="1" applyFont="1" applyFill="1" applyBorder="1" applyAlignment="1">
      <alignment horizontal="left" vertical="center" wrapText="1" readingOrder="1"/>
    </xf>
    <xf numFmtId="166" fontId="6" fillId="0" borderId="13" xfId="13" applyNumberFormat="1" applyFont="1" applyFill="1" applyBorder="1" applyAlignment="1">
      <alignment horizontal="left" vertical="center" wrapText="1" readingOrder="1"/>
    </xf>
    <xf numFmtId="166" fontId="6" fillId="2" borderId="1" xfId="13" applyNumberFormat="1" applyFont="1" applyFill="1" applyBorder="1" applyAlignment="1">
      <alignment horizontal="left" vertical="center" wrapText="1" readingOrder="1"/>
    </xf>
    <xf numFmtId="166" fontId="6" fillId="0" borderId="8" xfId="13" applyNumberFormat="1" applyFont="1" applyFill="1" applyBorder="1" applyAlignment="1">
      <alignment horizontal="left" vertical="center" wrapText="1" readingOrder="1"/>
    </xf>
    <xf numFmtId="166" fontId="6" fillId="2" borderId="11" xfId="13" applyNumberFormat="1" applyFont="1" applyFill="1" applyBorder="1" applyAlignment="1">
      <alignment horizontal="left" vertical="center" wrapText="1" readingOrder="1"/>
    </xf>
    <xf numFmtId="167" fontId="6" fillId="0" borderId="9" xfId="13" applyNumberFormat="1" applyFont="1" applyFill="1" applyBorder="1" applyAlignment="1">
      <alignment horizontal="left" vertical="center" wrapText="1" readingOrder="1"/>
    </xf>
    <xf numFmtId="169" fontId="6" fillId="0" borderId="12" xfId="0" applyNumberFormat="1" applyFont="1" applyFill="1" applyBorder="1" applyAlignment="1">
      <alignment vertical="center" wrapText="1" readingOrder="1"/>
    </xf>
    <xf numFmtId="169" fontId="6" fillId="0" borderId="5" xfId="0" applyNumberFormat="1" applyFont="1" applyFill="1" applyBorder="1" applyAlignment="1">
      <alignment vertical="center" wrapText="1" readingOrder="1"/>
    </xf>
    <xf numFmtId="169" fontId="6" fillId="0" borderId="14" xfId="0" applyNumberFormat="1" applyFont="1" applyFill="1" applyBorder="1" applyAlignment="1">
      <alignment vertical="center" wrapText="1" readingOrder="1"/>
    </xf>
    <xf numFmtId="169" fontId="6" fillId="0" borderId="13" xfId="0" applyNumberFormat="1" applyFont="1" applyFill="1" applyBorder="1" applyAlignment="1">
      <alignment vertical="center" wrapText="1" readingOrder="1"/>
    </xf>
    <xf numFmtId="169" fontId="6" fillId="2" borderId="1" xfId="0" applyNumberFormat="1" applyFont="1" applyFill="1" applyBorder="1" applyAlignment="1">
      <alignment vertical="center" wrapText="1" readingOrder="1"/>
    </xf>
    <xf numFmtId="169" fontId="6" fillId="2" borderId="11" xfId="0" applyNumberFormat="1" applyFont="1" applyFill="1" applyBorder="1" applyAlignment="1">
      <alignment vertical="center" wrapText="1"/>
    </xf>
    <xf numFmtId="169" fontId="6" fillId="0" borderId="0" xfId="13" applyNumberFormat="1" applyFont="1" applyFill="1" applyBorder="1" applyAlignment="1">
      <alignment vertical="center" wrapText="1" readingOrder="1"/>
    </xf>
    <xf numFmtId="169" fontId="6" fillId="0" borderId="2" xfId="13" applyNumberFormat="1" applyFont="1" applyFill="1" applyBorder="1" applyAlignment="1">
      <alignment vertical="center" wrapText="1" readingOrder="1"/>
    </xf>
    <xf numFmtId="169" fontId="6" fillId="2" borderId="6" xfId="13" applyNumberFormat="1" applyFont="1" applyFill="1" applyBorder="1" applyAlignment="1">
      <alignment vertical="center" wrapText="1" readingOrder="1"/>
    </xf>
    <xf numFmtId="169" fontId="6" fillId="4" borderId="6" xfId="13" applyNumberFormat="1" applyFont="1" applyFill="1" applyBorder="1" applyAlignment="1">
      <alignment vertical="center" wrapText="1" readingOrder="1"/>
    </xf>
    <xf numFmtId="169" fontId="6" fillId="0" borderId="14" xfId="13" applyNumberFormat="1" applyFont="1" applyFill="1" applyBorder="1" applyAlignment="1">
      <alignment vertical="center" wrapText="1" readingOrder="1"/>
    </xf>
    <xf numFmtId="169" fontId="6" fillId="4" borderId="6" xfId="0" applyNumberFormat="1" applyFont="1" applyFill="1" applyBorder="1" applyAlignment="1">
      <alignment vertical="center" wrapText="1" readingOrder="1"/>
    </xf>
    <xf numFmtId="167" fontId="6" fillId="0" borderId="0" xfId="13" applyNumberFormat="1" applyFont="1" applyFill="1" applyBorder="1" applyAlignment="1">
      <alignment vertical="center" wrapText="1" readingOrder="1"/>
    </xf>
    <xf numFmtId="167" fontId="6" fillId="2" borderId="6" xfId="13" applyNumberFormat="1" applyFont="1" applyFill="1" applyBorder="1" applyAlignment="1">
      <alignment vertical="center" wrapText="1" readingOrder="1"/>
    </xf>
    <xf numFmtId="167" fontId="6" fillId="4" borderId="6" xfId="13" applyNumberFormat="1" applyFont="1" applyFill="1" applyBorder="1" applyAlignment="1">
      <alignment vertical="center" wrapText="1" readingOrder="1"/>
    </xf>
    <xf numFmtId="167" fontId="6" fillId="0" borderId="14" xfId="13" applyNumberFormat="1" applyFont="1" applyFill="1" applyBorder="1" applyAlignment="1">
      <alignment vertical="center" wrapText="1" readingOrder="1"/>
    </xf>
    <xf numFmtId="169" fontId="0" fillId="0" borderId="0" xfId="0" applyNumberFormat="1"/>
    <xf numFmtId="169" fontId="6" fillId="0" borderId="6" xfId="13" applyNumberFormat="1" applyFont="1" applyFill="1" applyBorder="1" applyAlignment="1">
      <alignment vertical="center" wrapText="1" readingOrder="1"/>
    </xf>
    <xf numFmtId="169" fontId="0" fillId="0" borderId="6" xfId="0" applyNumberFormat="1" applyBorder="1"/>
    <xf numFmtId="169" fontId="6" fillId="0" borderId="12" xfId="13" applyNumberFormat="1" applyFont="1" applyFill="1" applyBorder="1" applyAlignment="1">
      <alignment horizontal="left" vertical="center" wrapText="1" readingOrder="1"/>
    </xf>
    <xf numFmtId="169" fontId="6" fillId="0" borderId="9" xfId="13" applyNumberFormat="1" applyFont="1" applyFill="1" applyBorder="1" applyAlignment="1">
      <alignment horizontal="left" vertical="center" wrapText="1" readingOrder="1"/>
    </xf>
    <xf numFmtId="169" fontId="6" fillId="0" borderId="5" xfId="13" applyNumberFormat="1" applyFont="1" applyFill="1" applyBorder="1" applyAlignment="1">
      <alignment horizontal="left" vertical="center" wrapText="1" readingOrder="1"/>
    </xf>
    <xf numFmtId="169" fontId="6" fillId="0" borderId="14" xfId="13" applyNumberFormat="1" applyFont="1" applyFill="1" applyBorder="1" applyAlignment="1">
      <alignment horizontal="left" vertical="center" wrapText="1" readingOrder="1"/>
    </xf>
    <xf numFmtId="169" fontId="6" fillId="0" borderId="9" xfId="0" applyNumberFormat="1" applyFont="1" applyFill="1" applyBorder="1" applyAlignment="1">
      <alignment horizontal="left" vertical="center" wrapText="1" readingOrder="1"/>
    </xf>
    <xf numFmtId="169" fontId="6" fillId="0" borderId="0" xfId="13" applyNumberFormat="1" applyFont="1" applyFill="1" applyBorder="1" applyAlignment="1">
      <alignment horizontal="left" vertical="center" wrapText="1" readingOrder="1"/>
    </xf>
    <xf numFmtId="169" fontId="6" fillId="0" borderId="13" xfId="13" applyNumberFormat="1" applyFont="1" applyFill="1" applyBorder="1" applyAlignment="1">
      <alignment horizontal="left" vertical="center" wrapText="1" readingOrder="1"/>
    </xf>
    <xf numFmtId="169" fontId="6" fillId="2" borderId="1" xfId="13" applyNumberFormat="1" applyFont="1" applyFill="1" applyBorder="1" applyAlignment="1">
      <alignment horizontal="left" vertical="center" wrapText="1" readingOrder="1"/>
    </xf>
    <xf numFmtId="169" fontId="6" fillId="4" borderId="6" xfId="0" applyNumberFormat="1" applyFont="1" applyFill="1" applyBorder="1" applyAlignment="1">
      <alignment horizontal="left" vertical="center" wrapText="1" readingOrder="1"/>
    </xf>
    <xf numFmtId="167" fontId="6" fillId="0" borderId="5" xfId="13" applyNumberFormat="1" applyFont="1" applyFill="1" applyBorder="1" applyAlignment="1">
      <alignment horizontal="left" vertical="center" wrapText="1" readingOrder="1"/>
    </xf>
    <xf numFmtId="167" fontId="6" fillId="0" borderId="12" xfId="13" applyNumberFormat="1" applyFont="1" applyFill="1" applyBorder="1" applyAlignment="1">
      <alignment horizontal="left" vertical="center" wrapText="1" readingOrder="1"/>
    </xf>
    <xf numFmtId="167" fontId="6" fillId="0" borderId="0" xfId="13" applyNumberFormat="1" applyFont="1" applyFill="1" applyBorder="1" applyAlignment="1">
      <alignment horizontal="left" vertical="center" wrapText="1" readingOrder="1"/>
    </xf>
    <xf numFmtId="167" fontId="6" fillId="0" borderId="8" xfId="13" applyNumberFormat="1" applyFont="1" applyFill="1" applyBorder="1" applyAlignment="1">
      <alignment horizontal="left" vertical="center" wrapText="1" readingOrder="1"/>
    </xf>
    <xf numFmtId="167" fontId="6" fillId="2" borderId="11" xfId="13" applyNumberFormat="1" applyFont="1" applyFill="1" applyBorder="1" applyAlignment="1">
      <alignment horizontal="left" vertical="center" wrapText="1" readingOrder="1"/>
    </xf>
    <xf numFmtId="169" fontId="6" fillId="4" borderId="13" xfId="13" applyNumberFormat="1" applyFont="1" applyFill="1" applyBorder="1" applyAlignment="1">
      <alignment horizontal="left" vertical="center" wrapText="1" readingOrder="1"/>
    </xf>
    <xf numFmtId="169" fontId="6" fillId="4" borderId="13" xfId="0" applyNumberFormat="1" applyFont="1" applyFill="1" applyBorder="1" applyAlignment="1">
      <alignment horizontal="left" vertical="center" wrapText="1" readingOrder="1"/>
    </xf>
    <xf numFmtId="169" fontId="15" fillId="4" borderId="2" xfId="13" applyNumberFormat="1" applyFont="1" applyFill="1" applyBorder="1" applyAlignment="1">
      <alignment horizontal="right" vertical="center" readingOrder="1"/>
    </xf>
    <xf numFmtId="169" fontId="15" fillId="4" borderId="2" xfId="0" applyNumberFormat="1" applyFont="1" applyFill="1" applyBorder="1" applyAlignment="1">
      <alignment horizontal="right" vertical="center" readingOrder="1"/>
    </xf>
    <xf numFmtId="169" fontId="15" fillId="4" borderId="11" xfId="13" applyNumberFormat="1" applyFont="1" applyFill="1" applyBorder="1" applyAlignment="1">
      <alignment horizontal="right" vertical="center" readingOrder="1"/>
    </xf>
    <xf numFmtId="169" fontId="15" fillId="4" borderId="11" xfId="0" applyNumberFormat="1" applyFont="1" applyFill="1" applyBorder="1" applyAlignment="1">
      <alignment horizontal="right" vertical="center" readingOrder="1"/>
    </xf>
    <xf numFmtId="169" fontId="15" fillId="0" borderId="6" xfId="0" applyNumberFormat="1" applyFont="1" applyBorder="1" applyAlignment="1">
      <alignment vertical="center" readingOrder="1"/>
    </xf>
    <xf numFmtId="169" fontId="6" fillId="0" borderId="0" xfId="0" applyNumberFormat="1" applyFont="1" applyFill="1" applyBorder="1" applyAlignment="1">
      <alignment vertical="center" wrapText="1" readingOrder="1"/>
    </xf>
    <xf numFmtId="169" fontId="6" fillId="0" borderId="2" xfId="0" applyNumberFormat="1" applyFont="1" applyFill="1" applyBorder="1" applyAlignment="1">
      <alignment vertical="center" wrapText="1" readingOrder="1"/>
    </xf>
    <xf numFmtId="169" fontId="6" fillId="0" borderId="6" xfId="0" applyNumberFormat="1" applyFont="1" applyFill="1" applyBorder="1" applyAlignment="1">
      <alignment vertical="center" wrapText="1" readingOrder="1"/>
    </xf>
    <xf numFmtId="169" fontId="15" fillId="0" borderId="6" xfId="13" applyNumberFormat="1" applyFont="1" applyBorder="1" applyAlignment="1">
      <alignment vertical="center" readingOrder="1"/>
    </xf>
    <xf numFmtId="169" fontId="6" fillId="0" borderId="10" xfId="0" applyNumberFormat="1" applyFont="1" applyFill="1" applyBorder="1" applyAlignment="1">
      <alignment vertical="center" wrapText="1" readingOrder="1"/>
    </xf>
    <xf numFmtId="169" fontId="6" fillId="2" borderId="11" xfId="0" applyNumberFormat="1" applyFont="1" applyFill="1" applyBorder="1" applyAlignment="1">
      <alignment vertical="center" wrapText="1" readingOrder="1"/>
    </xf>
    <xf numFmtId="169" fontId="6" fillId="4" borderId="13" xfId="0" applyNumberFormat="1" applyFont="1" applyFill="1" applyBorder="1" applyAlignment="1">
      <alignment vertical="center" wrapText="1" readingOrder="1"/>
    </xf>
    <xf numFmtId="169" fontId="15" fillId="4" borderId="2" xfId="0" applyNumberFormat="1" applyFont="1" applyFill="1" applyBorder="1" applyAlignment="1">
      <alignment vertical="center" readingOrder="1"/>
    </xf>
    <xf numFmtId="169" fontId="15" fillId="4" borderId="11" xfId="0" applyNumberFormat="1" applyFont="1" applyFill="1" applyBorder="1" applyAlignment="1">
      <alignment vertical="center" readingOrder="1"/>
    </xf>
    <xf numFmtId="169" fontId="15" fillId="4" borderId="11" xfId="0" applyNumberFormat="1" applyFont="1" applyFill="1" applyBorder="1" applyAlignment="1">
      <alignment vertical="center"/>
    </xf>
    <xf numFmtId="0" fontId="6" fillId="0" borderId="4" xfId="1" applyFont="1" applyFill="1" applyBorder="1" applyAlignment="1">
      <alignment horizontal="left" vertical="center" wrapText="1" readingOrder="1"/>
    </xf>
    <xf numFmtId="1" fontId="6" fillId="0" borderId="4" xfId="1" applyNumberFormat="1" applyFont="1" applyFill="1" applyBorder="1" applyAlignment="1">
      <alignment horizontal="left" vertical="center" wrapText="1"/>
    </xf>
    <xf numFmtId="165" fontId="6" fillId="0" borderId="4" xfId="1" applyNumberFormat="1" applyFont="1" applyFill="1" applyBorder="1" applyAlignment="1">
      <alignment horizontal="left" vertical="center" wrapText="1"/>
    </xf>
    <xf numFmtId="165" fontId="6" fillId="0" borderId="4" xfId="1" applyNumberFormat="1" applyFont="1" applyFill="1" applyBorder="1" applyAlignment="1">
      <alignment horizontal="left" vertical="center" wrapText="1" readingOrder="1"/>
    </xf>
    <xf numFmtId="0" fontId="6" fillId="0" borderId="4" xfId="1" applyFont="1" applyFill="1" applyBorder="1" applyAlignment="1">
      <alignment horizontal="left" vertical="center" wrapText="1" readingOrder="2"/>
    </xf>
    <xf numFmtId="0" fontId="6" fillId="0" borderId="10" xfId="1" applyFont="1" applyFill="1" applyBorder="1" applyAlignment="1">
      <alignment horizontal="left" vertical="center" wrapText="1" readingOrder="1"/>
    </xf>
    <xf numFmtId="1" fontId="6" fillId="0" borderId="10" xfId="1" applyNumberFormat="1" applyFont="1" applyFill="1" applyBorder="1" applyAlignment="1">
      <alignment horizontal="left" vertical="center" wrapText="1"/>
    </xf>
    <xf numFmtId="165" fontId="6" fillId="0" borderId="10" xfId="1" applyNumberFormat="1" applyFont="1" applyFill="1" applyBorder="1" applyAlignment="1">
      <alignment horizontal="left" vertical="center" wrapText="1"/>
    </xf>
    <xf numFmtId="165" fontId="6" fillId="0" borderId="10" xfId="1" applyNumberFormat="1" applyFont="1" applyFill="1" applyBorder="1" applyAlignment="1">
      <alignment horizontal="left" vertical="center" wrapText="1" readingOrder="1"/>
    </xf>
    <xf numFmtId="0" fontId="6" fillId="0" borderId="10" xfId="1" applyFont="1" applyFill="1" applyBorder="1" applyAlignment="1">
      <alignment horizontal="left" vertical="center" wrapText="1" readingOrder="2"/>
    </xf>
    <xf numFmtId="0" fontId="6" fillId="0" borderId="12" xfId="1" applyFont="1" applyFill="1" applyBorder="1" applyAlignment="1">
      <alignment horizontal="left" vertical="center" wrapText="1" readingOrder="1"/>
    </xf>
    <xf numFmtId="1" fontId="6" fillId="0" borderId="12" xfId="1" applyNumberFormat="1" applyFont="1" applyFill="1" applyBorder="1" applyAlignment="1">
      <alignment horizontal="left" vertical="center" wrapText="1"/>
    </xf>
    <xf numFmtId="165" fontId="6" fillId="0" borderId="12" xfId="1" applyNumberFormat="1" applyFont="1" applyFill="1" applyBorder="1" applyAlignment="1">
      <alignment horizontal="left" vertical="center" wrapText="1"/>
    </xf>
    <xf numFmtId="165" fontId="6" fillId="0" borderId="12" xfId="1" applyNumberFormat="1" applyFont="1" applyFill="1" applyBorder="1" applyAlignment="1">
      <alignment horizontal="left" vertical="center" wrapText="1" readingOrder="1"/>
    </xf>
    <xf numFmtId="0" fontId="6" fillId="0" borderId="12" xfId="1" applyFont="1" applyFill="1" applyBorder="1" applyAlignment="1">
      <alignment horizontal="left" vertical="center" wrapText="1" readingOrder="2"/>
    </xf>
    <xf numFmtId="0" fontId="6" fillId="0" borderId="9" xfId="1" applyFont="1" applyFill="1" applyBorder="1" applyAlignment="1">
      <alignment horizontal="left" vertical="center" wrapText="1" readingOrder="1"/>
    </xf>
    <xf numFmtId="1" fontId="6" fillId="0" borderId="9" xfId="1" applyNumberFormat="1" applyFont="1" applyFill="1" applyBorder="1" applyAlignment="1">
      <alignment horizontal="left" vertical="center" wrapText="1"/>
    </xf>
    <xf numFmtId="165" fontId="6" fillId="0" borderId="9" xfId="1" applyNumberFormat="1" applyFont="1" applyFill="1" applyBorder="1" applyAlignment="1">
      <alignment horizontal="left" vertical="center" wrapText="1"/>
    </xf>
    <xf numFmtId="165" fontId="6" fillId="0" borderId="9" xfId="1" applyNumberFormat="1" applyFont="1" applyFill="1" applyBorder="1" applyAlignment="1">
      <alignment horizontal="left" vertical="center" wrapText="1" readingOrder="1"/>
    </xf>
    <xf numFmtId="0" fontId="6" fillId="0" borderId="9" xfId="1" applyFont="1" applyFill="1" applyBorder="1" applyAlignment="1">
      <alignment horizontal="left" vertical="center" wrapText="1" readingOrder="2"/>
    </xf>
    <xf numFmtId="0" fontId="6" fillId="0" borderId="5" xfId="1" applyFont="1" applyFill="1" applyBorder="1" applyAlignment="1">
      <alignment horizontal="left" vertical="center" wrapText="1" readingOrder="1"/>
    </xf>
    <xf numFmtId="1" fontId="6" fillId="0" borderId="5" xfId="1" applyNumberFormat="1" applyFont="1" applyFill="1" applyBorder="1" applyAlignment="1">
      <alignment horizontal="left" vertical="center" wrapText="1"/>
    </xf>
    <xf numFmtId="165" fontId="6" fillId="0" borderId="5" xfId="1" applyNumberFormat="1" applyFont="1" applyFill="1" applyBorder="1" applyAlignment="1">
      <alignment horizontal="left" vertical="center" wrapText="1"/>
    </xf>
    <xf numFmtId="165" fontId="6" fillId="0" borderId="5" xfId="1" applyNumberFormat="1" applyFont="1" applyFill="1" applyBorder="1" applyAlignment="1">
      <alignment horizontal="left" vertical="center" wrapText="1" readingOrder="1"/>
    </xf>
    <xf numFmtId="0" fontId="6" fillId="0" borderId="0" xfId="1" applyFont="1" applyFill="1" applyBorder="1" applyAlignment="1">
      <alignment horizontal="left" vertical="center" wrapText="1" readingOrder="1"/>
    </xf>
    <xf numFmtId="0" fontId="6" fillId="0" borderId="0" xfId="1" applyFont="1" applyFill="1" applyBorder="1" applyAlignment="1">
      <alignment horizontal="left" vertical="center" wrapText="1" readingOrder="2"/>
    </xf>
    <xf numFmtId="0" fontId="6" fillId="0" borderId="14" xfId="1" applyFont="1" applyFill="1" applyBorder="1" applyAlignment="1">
      <alignment horizontal="left" vertical="center" wrapText="1" readingOrder="1"/>
    </xf>
    <xf numFmtId="1" fontId="6" fillId="0" borderId="14" xfId="1" applyNumberFormat="1" applyFont="1" applyFill="1" applyBorder="1" applyAlignment="1">
      <alignment horizontal="left" vertical="center" wrapText="1"/>
    </xf>
    <xf numFmtId="165" fontId="6" fillId="0" borderId="14" xfId="1" applyNumberFormat="1" applyFont="1" applyFill="1" applyBorder="1" applyAlignment="1">
      <alignment horizontal="left" vertical="center" wrapText="1"/>
    </xf>
    <xf numFmtId="165" fontId="6" fillId="0" borderId="14" xfId="1" applyNumberFormat="1" applyFont="1" applyFill="1" applyBorder="1" applyAlignment="1">
      <alignment horizontal="left" vertical="center" wrapText="1" readingOrder="1"/>
    </xf>
    <xf numFmtId="0" fontId="6" fillId="0" borderId="9" xfId="1" applyFont="1" applyFill="1" applyBorder="1" applyAlignment="1">
      <alignment horizontal="left" vertical="center" wrapText="1"/>
    </xf>
    <xf numFmtId="0" fontId="6" fillId="0" borderId="4" xfId="1" applyFont="1" applyFill="1" applyBorder="1" applyAlignment="1">
      <alignment vertical="center" wrapText="1" readingOrder="1"/>
    </xf>
    <xf numFmtId="0" fontId="6" fillId="0" borderId="4" xfId="1" applyFont="1" applyFill="1" applyBorder="1" applyAlignment="1">
      <alignment vertical="center" wrapText="1" readingOrder="2"/>
    </xf>
    <xf numFmtId="0" fontId="6" fillId="0" borderId="10" xfId="1" applyFont="1" applyFill="1" applyBorder="1" applyAlignment="1">
      <alignment vertical="center" wrapText="1" readingOrder="1"/>
    </xf>
    <xf numFmtId="0" fontId="6" fillId="0" borderId="10" xfId="1" applyFont="1" applyFill="1" applyBorder="1" applyAlignment="1">
      <alignment vertical="center" wrapText="1" readingOrder="2"/>
    </xf>
    <xf numFmtId="0" fontId="6" fillId="0" borderId="5" xfId="1" applyFont="1" applyFill="1" applyBorder="1" applyAlignment="1">
      <alignment vertical="center" wrapText="1" readingOrder="1"/>
    </xf>
    <xf numFmtId="1" fontId="6" fillId="0" borderId="5" xfId="1" applyNumberFormat="1" applyFont="1" applyFill="1" applyBorder="1" applyAlignment="1">
      <alignment vertical="center" wrapText="1" readingOrder="1"/>
    </xf>
    <xf numFmtId="165" fontId="6" fillId="0" borderId="5" xfId="1" applyNumberFormat="1" applyFont="1" applyFill="1" applyBorder="1" applyAlignment="1">
      <alignment vertical="center" wrapText="1" readingOrder="1"/>
    </xf>
    <xf numFmtId="0" fontId="6" fillId="0" borderId="0" xfId="1" applyFont="1" applyFill="1" applyBorder="1" applyAlignment="1">
      <alignment vertical="center" wrapText="1" readingOrder="2"/>
    </xf>
    <xf numFmtId="0" fontId="6" fillId="0" borderId="11" xfId="1" applyFont="1" applyFill="1" applyBorder="1" applyAlignment="1">
      <alignment vertical="center" wrapText="1" readingOrder="1"/>
    </xf>
    <xf numFmtId="0" fontId="6" fillId="0" borderId="11" xfId="1" applyFont="1" applyFill="1" applyBorder="1" applyAlignment="1">
      <alignment vertical="center" wrapText="1" readingOrder="2"/>
    </xf>
    <xf numFmtId="0" fontId="6" fillId="0" borderId="8" xfId="1" applyFont="1" applyFill="1" applyBorder="1" applyAlignment="1">
      <alignment vertical="center" wrapText="1" readingOrder="1"/>
    </xf>
    <xf numFmtId="1" fontId="6" fillId="2" borderId="1" xfId="1" applyNumberFormat="1" applyFont="1" applyFill="1" applyBorder="1" applyAlignment="1">
      <alignment vertical="center" wrapText="1" readingOrder="1"/>
    </xf>
    <xf numFmtId="165" fontId="6" fillId="2" borderId="1" xfId="1" applyNumberFormat="1" applyFont="1" applyFill="1" applyBorder="1" applyAlignment="1">
      <alignment vertical="center" wrapText="1" readingOrder="1"/>
    </xf>
    <xf numFmtId="2" fontId="6" fillId="4" borderId="6" xfId="1" applyNumberFormat="1" applyFont="1" applyFill="1" applyBorder="1" applyAlignment="1">
      <alignment vertical="center" wrapText="1" readingOrder="1"/>
    </xf>
    <xf numFmtId="0" fontId="6" fillId="0" borderId="5" xfId="1" applyFont="1" applyFill="1" applyBorder="1" applyAlignment="1">
      <alignment vertical="center" wrapText="1" readingOrder="2"/>
    </xf>
    <xf numFmtId="0" fontId="6" fillId="0" borderId="14" xfId="1" applyFont="1" applyFill="1" applyBorder="1" applyAlignment="1">
      <alignment vertical="center" wrapText="1" readingOrder="2"/>
    </xf>
    <xf numFmtId="1" fontId="6" fillId="2" borderId="11" xfId="1" applyNumberFormat="1" applyFont="1" applyFill="1" applyBorder="1" applyAlignment="1">
      <alignment vertical="center" wrapText="1" readingOrder="1"/>
    </xf>
    <xf numFmtId="0" fontId="6" fillId="2" borderId="11" xfId="1" applyFont="1" applyFill="1" applyBorder="1" applyAlignment="1">
      <alignment vertical="center" wrapText="1" readingOrder="1"/>
    </xf>
    <xf numFmtId="0" fontId="6" fillId="4" borderId="13" xfId="1" applyFont="1" applyFill="1" applyBorder="1" applyAlignment="1">
      <alignment vertical="center" wrapText="1" readingOrder="1"/>
    </xf>
    <xf numFmtId="0" fontId="15" fillId="4" borderId="2" xfId="1" applyFont="1" applyFill="1" applyBorder="1" applyAlignment="1">
      <alignment vertical="center" readingOrder="1"/>
    </xf>
    <xf numFmtId="0" fontId="15" fillId="4" borderId="11" xfId="1" applyFont="1" applyFill="1" applyBorder="1" applyAlignment="1">
      <alignment vertical="center" readingOrder="1"/>
    </xf>
    <xf numFmtId="1" fontId="15" fillId="4" borderId="11" xfId="1" applyNumberFormat="1" applyFont="1" applyFill="1" applyBorder="1" applyAlignment="1">
      <alignment vertical="center" readingOrder="1"/>
    </xf>
    <xf numFmtId="2" fontId="6" fillId="0" borderId="2" xfId="1" applyNumberFormat="1" applyFont="1" applyFill="1" applyBorder="1" applyAlignment="1">
      <alignment vertical="center" wrapText="1" readingOrder="1"/>
    </xf>
    <xf numFmtId="0" fontId="6" fillId="0" borderId="2" xfId="1" applyFont="1" applyFill="1" applyBorder="1" applyAlignment="1">
      <alignment vertical="center" wrapText="1" readingOrder="2"/>
    </xf>
    <xf numFmtId="0" fontId="15" fillId="0" borderId="2" xfId="1" applyFont="1" applyBorder="1" applyAlignment="1">
      <alignment vertical="center"/>
    </xf>
    <xf numFmtId="2" fontId="6" fillId="0" borderId="0" xfId="1" applyNumberFormat="1" applyFont="1" applyFill="1" applyBorder="1" applyAlignment="1">
      <alignment vertical="center" wrapText="1" readingOrder="1"/>
    </xf>
    <xf numFmtId="0" fontId="15" fillId="0" borderId="14" xfId="1" applyFont="1" applyBorder="1" applyAlignment="1">
      <alignment vertical="center"/>
    </xf>
    <xf numFmtId="0" fontId="15" fillId="0" borderId="0" xfId="1" applyFont="1" applyAlignment="1">
      <alignment vertical="center"/>
    </xf>
    <xf numFmtId="0" fontId="6" fillId="2" borderId="6" xfId="1" applyFont="1" applyFill="1" applyBorder="1" applyAlignment="1">
      <alignment vertical="center" wrapText="1" readingOrder="1"/>
    </xf>
    <xf numFmtId="2" fontId="6" fillId="0" borderId="6" xfId="1" applyNumberFormat="1" applyFont="1" applyFill="1" applyBorder="1" applyAlignment="1">
      <alignment vertical="center" wrapText="1" readingOrder="1"/>
    </xf>
    <xf numFmtId="0" fontId="6" fillId="0" borderId="6" xfId="1" applyFont="1" applyFill="1" applyBorder="1" applyAlignment="1">
      <alignment vertical="center" wrapText="1" readingOrder="2"/>
    </xf>
    <xf numFmtId="0" fontId="15" fillId="0" borderId="6" xfId="1" applyFont="1" applyBorder="1" applyAlignment="1">
      <alignment vertical="center"/>
    </xf>
    <xf numFmtId="0" fontId="15" fillId="0" borderId="6" xfId="1" applyFont="1" applyBorder="1" applyAlignment="1">
      <alignment vertical="center" readingOrder="1"/>
    </xf>
    <xf numFmtId="0" fontId="15" fillId="0" borderId="5" xfId="1" applyFont="1" applyBorder="1" applyAlignment="1">
      <alignment vertical="center"/>
    </xf>
    <xf numFmtId="0" fontId="15" fillId="0" borderId="5" xfId="1" applyFont="1" applyBorder="1" applyAlignment="1">
      <alignment vertical="center" readingOrder="1"/>
    </xf>
    <xf numFmtId="0" fontId="15" fillId="0" borderId="2" xfId="1" applyFont="1" applyBorder="1" applyAlignment="1">
      <alignment vertical="center" readingOrder="1"/>
    </xf>
    <xf numFmtId="2" fontId="6" fillId="0" borderId="14" xfId="1" applyNumberFormat="1" applyFont="1" applyFill="1" applyBorder="1" applyAlignment="1">
      <alignment vertical="center" wrapText="1" readingOrder="1"/>
    </xf>
    <xf numFmtId="0" fontId="15" fillId="0" borderId="14" xfId="1" applyFont="1" applyBorder="1" applyAlignment="1">
      <alignment vertical="center" readingOrder="1"/>
    </xf>
    <xf numFmtId="2" fontId="15" fillId="0" borderId="6" xfId="1" applyNumberFormat="1" applyFont="1" applyBorder="1" applyAlignment="1">
      <alignment vertical="center" readingOrder="1"/>
    </xf>
    <xf numFmtId="169" fontId="6" fillId="2" borderId="8" xfId="1" applyNumberFormat="1" applyFont="1" applyFill="1" applyBorder="1" applyAlignment="1">
      <alignment vertical="center" wrapText="1"/>
    </xf>
    <xf numFmtId="169" fontId="6" fillId="4" borderId="6" xfId="1" applyNumberFormat="1" applyFont="1" applyFill="1" applyBorder="1" applyAlignment="1">
      <alignment vertical="center" wrapText="1"/>
    </xf>
    <xf numFmtId="3" fontId="6" fillId="4" borderId="6" xfId="1" applyNumberFormat="1" applyFont="1" applyFill="1" applyBorder="1" applyAlignment="1">
      <alignment vertical="center" wrapText="1"/>
    </xf>
    <xf numFmtId="169" fontId="6" fillId="4" borderId="13" xfId="0" applyNumberFormat="1" applyFont="1" applyFill="1" applyBorder="1" applyAlignment="1">
      <alignment vertical="center" wrapText="1" readingOrder="2"/>
    </xf>
    <xf numFmtId="169" fontId="15" fillId="4" borderId="2" xfId="0" applyNumberFormat="1" applyFont="1" applyFill="1" applyBorder="1" applyAlignment="1">
      <alignment vertical="center" readingOrder="2"/>
    </xf>
    <xf numFmtId="169" fontId="15" fillId="4" borderId="11" xfId="0" applyNumberFormat="1" applyFont="1" applyFill="1" applyBorder="1" applyAlignment="1">
      <alignment vertical="center" readingOrder="2"/>
    </xf>
    <xf numFmtId="169" fontId="6" fillId="0" borderId="4" xfId="0" applyNumberFormat="1" applyFont="1" applyFill="1" applyBorder="1" applyAlignment="1">
      <alignment vertical="center" wrapText="1" readingOrder="1"/>
    </xf>
    <xf numFmtId="169" fontId="15" fillId="0" borderId="0" xfId="0" applyNumberFormat="1" applyFont="1" applyBorder="1" applyAlignment="1">
      <alignment vertical="center" readingOrder="1"/>
    </xf>
    <xf numFmtId="169" fontId="6" fillId="0" borderId="4" xfId="0" applyNumberFormat="1" applyFont="1" applyFill="1" applyBorder="1" applyAlignment="1">
      <alignment vertical="center" wrapText="1" readingOrder="2"/>
    </xf>
    <xf numFmtId="169" fontId="6" fillId="0" borderId="10" xfId="0" applyNumberFormat="1" applyFont="1" applyFill="1" applyBorder="1" applyAlignment="1">
      <alignment vertical="center" wrapText="1" readingOrder="2"/>
    </xf>
    <xf numFmtId="169" fontId="6" fillId="0" borderId="5" xfId="0" applyNumberFormat="1" applyFont="1" applyFill="1" applyBorder="1" applyAlignment="1">
      <alignment vertical="center" wrapText="1" readingOrder="2"/>
    </xf>
    <xf numFmtId="169" fontId="6" fillId="0" borderId="0" xfId="0" applyNumberFormat="1" applyFont="1" applyFill="1" applyBorder="1" applyAlignment="1">
      <alignment vertical="center" wrapText="1" readingOrder="2"/>
    </xf>
    <xf numFmtId="169" fontId="6" fillId="0" borderId="13" xfId="0" applyNumberFormat="1" applyFont="1" applyFill="1" applyBorder="1" applyAlignment="1">
      <alignment vertical="center" wrapText="1" readingOrder="2"/>
    </xf>
    <xf numFmtId="169" fontId="6" fillId="4" borderId="6" xfId="0" applyNumberFormat="1" applyFont="1" applyFill="1" applyBorder="1" applyAlignment="1">
      <alignment vertical="center" wrapText="1" readingOrder="2"/>
    </xf>
    <xf numFmtId="169" fontId="6" fillId="0" borderId="9" xfId="0" applyNumberFormat="1" applyFont="1" applyFill="1" applyBorder="1" applyAlignment="1">
      <alignment vertical="center" wrapText="1" readingOrder="1"/>
    </xf>
    <xf numFmtId="169" fontId="6" fillId="0" borderId="9" xfId="0" applyNumberFormat="1" applyFont="1" applyFill="1" applyBorder="1" applyAlignment="1">
      <alignment vertical="center" wrapText="1" readingOrder="2"/>
    </xf>
    <xf numFmtId="169" fontId="6" fillId="0" borderId="12" xfId="0" applyNumberFormat="1" applyFont="1" applyFill="1" applyBorder="1" applyAlignment="1">
      <alignment vertical="center" wrapText="1" readingOrder="2"/>
    </xf>
    <xf numFmtId="169" fontId="6" fillId="2" borderId="1" xfId="0" applyNumberFormat="1" applyFont="1" applyFill="1" applyBorder="1" applyAlignment="1">
      <alignment vertical="center" wrapText="1" readingOrder="2"/>
    </xf>
    <xf numFmtId="0" fontId="9" fillId="0" borderId="7" xfId="0" applyFont="1" applyFill="1" applyBorder="1" applyAlignment="1">
      <alignment vertical="center" wrapText="1" readingOrder="2"/>
    </xf>
    <xf numFmtId="0" fontId="13" fillId="0" borderId="0" xfId="0" applyFont="1" applyAlignment="1">
      <alignment horizontal="right" readingOrder="2"/>
    </xf>
    <xf numFmtId="1" fontId="9" fillId="0" borderId="7" xfId="0" applyNumberFormat="1" applyFont="1" applyFill="1" applyBorder="1" applyAlignment="1">
      <alignment horizontal="center" vertical="center" wrapText="1" readingOrder="1"/>
    </xf>
    <xf numFmtId="0" fontId="3" fillId="0" borderId="0" xfId="0" applyFont="1" applyBorder="1" applyAlignment="1">
      <alignment horizontal="right" vertical="center" wrapText="1" readingOrder="2"/>
    </xf>
    <xf numFmtId="0" fontId="5" fillId="0" borderId="7" xfId="0" applyFont="1" applyFill="1" applyBorder="1" applyAlignment="1">
      <alignment horizontal="right" vertical="center" wrapText="1" readingOrder="2"/>
    </xf>
    <xf numFmtId="0" fontId="2" fillId="0" borderId="0" xfId="0" applyFont="1" applyBorder="1" applyAlignment="1">
      <alignment horizontal="center" vertical="center" readingOrder="2"/>
    </xf>
    <xf numFmtId="0" fontId="2" fillId="0" borderId="1" xfId="0" applyFont="1" applyBorder="1" applyAlignment="1">
      <alignment horizontal="right" vertical="center" readingOrder="2"/>
    </xf>
    <xf numFmtId="0" fontId="3" fillId="3" borderId="8" xfId="0" applyFont="1" applyFill="1" applyBorder="1" applyAlignment="1">
      <alignment horizontal="right" vertical="center" wrapText="1"/>
    </xf>
    <xf numFmtId="0" fontId="3" fillId="3" borderId="9" xfId="0" applyFont="1" applyFill="1" applyBorder="1" applyAlignment="1">
      <alignment horizontal="right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readingOrder="2"/>
    </xf>
    <xf numFmtId="0" fontId="5" fillId="4" borderId="8" xfId="0" applyFont="1" applyFill="1" applyBorder="1" applyAlignment="1">
      <alignment horizontal="right" vertical="center" wrapText="1" readingOrder="2"/>
    </xf>
    <xf numFmtId="0" fontId="5" fillId="4" borderId="0" xfId="0" applyFont="1" applyFill="1" applyBorder="1" applyAlignment="1">
      <alignment horizontal="right" vertical="center" wrapText="1" readingOrder="2"/>
    </xf>
    <xf numFmtId="0" fontId="5" fillId="4" borderId="1" xfId="0" applyFont="1" applyFill="1" applyBorder="1" applyAlignment="1">
      <alignment horizontal="right" vertical="center" wrapText="1" readingOrder="2"/>
    </xf>
    <xf numFmtId="0" fontId="5" fillId="0" borderId="4" xfId="0" applyFont="1" applyFill="1" applyBorder="1" applyAlignment="1">
      <alignment horizontal="right" vertical="center" wrapText="1" readingOrder="2"/>
    </xf>
    <xf numFmtId="0" fontId="5" fillId="0" borderId="9" xfId="0" applyFont="1" applyFill="1" applyBorder="1" applyAlignment="1">
      <alignment horizontal="right" vertical="center" wrapText="1" readingOrder="2"/>
    </xf>
    <xf numFmtId="0" fontId="6" fillId="2" borderId="8" xfId="0" applyFont="1" applyFill="1" applyBorder="1" applyAlignment="1">
      <alignment horizontal="right" vertical="center" wrapText="1" readingOrder="2"/>
    </xf>
    <xf numFmtId="0" fontId="6" fillId="2" borderId="1" xfId="0" applyFont="1" applyFill="1" applyBorder="1" applyAlignment="1">
      <alignment horizontal="right" vertical="center" wrapText="1" readingOrder="2"/>
    </xf>
    <xf numFmtId="0" fontId="5" fillId="0" borderId="0" xfId="0" applyFont="1" applyFill="1" applyBorder="1" applyAlignment="1">
      <alignment horizontal="right" vertical="center" wrapText="1" readingOrder="2"/>
    </xf>
    <xf numFmtId="0" fontId="5" fillId="2" borderId="8" xfId="0" applyFont="1" applyFill="1" applyBorder="1" applyAlignment="1">
      <alignment horizontal="right" vertical="center" wrapText="1"/>
    </xf>
    <xf numFmtId="0" fontId="5" fillId="2" borderId="1" xfId="0" applyFont="1" applyFill="1" applyBorder="1" applyAlignment="1">
      <alignment horizontal="right" vertical="center" wrapText="1"/>
    </xf>
    <xf numFmtId="0" fontId="5" fillId="0" borderId="12" xfId="0" applyFont="1" applyFill="1" applyBorder="1" applyAlignment="1">
      <alignment horizontal="right" vertical="center" wrapText="1" readingOrder="2"/>
    </xf>
    <xf numFmtId="0" fontId="5" fillId="0" borderId="10" xfId="0" applyFont="1" applyFill="1" applyBorder="1" applyAlignment="1">
      <alignment horizontal="right" vertical="center" wrapText="1" readingOrder="2"/>
    </xf>
    <xf numFmtId="0" fontId="5" fillId="2" borderId="8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12" xfId="0" applyFont="1" applyFill="1" applyBorder="1" applyAlignment="1">
      <alignment horizontal="right" vertical="center" wrapText="1"/>
    </xf>
    <xf numFmtId="0" fontId="5" fillId="2" borderId="10" xfId="0" applyFont="1" applyFill="1" applyBorder="1" applyAlignment="1">
      <alignment horizontal="right" vertical="center" wrapText="1"/>
    </xf>
    <xf numFmtId="0" fontId="6" fillId="2" borderId="4" xfId="0" applyFont="1" applyFill="1" applyBorder="1" applyAlignment="1">
      <alignment horizontal="right" vertical="center" wrapText="1" readingOrder="2"/>
    </xf>
    <xf numFmtId="0" fontId="10" fillId="0" borderId="0" xfId="0" applyFont="1" applyBorder="1" applyAlignment="1">
      <alignment horizontal="right" vertical="center" wrapText="1" readingOrder="2"/>
    </xf>
    <xf numFmtId="0" fontId="5" fillId="2" borderId="13" xfId="0" applyFont="1" applyFill="1" applyBorder="1" applyAlignment="1">
      <alignment horizontal="right" vertical="center" wrapText="1"/>
    </xf>
    <xf numFmtId="0" fontId="5" fillId="2" borderId="11" xfId="0" applyFont="1" applyFill="1" applyBorder="1" applyAlignment="1">
      <alignment horizontal="right" vertical="center" wrapText="1"/>
    </xf>
    <xf numFmtId="0" fontId="5" fillId="0" borderId="4" xfId="0" applyFont="1" applyFill="1" applyBorder="1" applyAlignment="1">
      <alignment vertical="center" wrapText="1" readingOrder="2"/>
    </xf>
    <xf numFmtId="0" fontId="5" fillId="0" borderId="9" xfId="0" applyFont="1" applyFill="1" applyBorder="1" applyAlignment="1">
      <alignment vertical="center" wrapText="1" readingOrder="2"/>
    </xf>
    <xf numFmtId="0" fontId="5" fillId="0" borderId="0" xfId="0" applyFont="1" applyFill="1" applyBorder="1" applyAlignment="1">
      <alignment vertical="center" wrapText="1" readingOrder="2"/>
    </xf>
    <xf numFmtId="0" fontId="6" fillId="2" borderId="4" xfId="0" applyFont="1" applyFill="1" applyBorder="1" applyAlignment="1">
      <alignment vertical="center" wrapText="1" readingOrder="2"/>
    </xf>
    <xf numFmtId="0" fontId="6" fillId="2" borderId="1" xfId="0" applyFont="1" applyFill="1" applyBorder="1" applyAlignment="1">
      <alignment vertical="center" wrapText="1" readingOrder="2"/>
    </xf>
    <xf numFmtId="0" fontId="5" fillId="4" borderId="8" xfId="0" applyFont="1" applyFill="1" applyBorder="1" applyAlignment="1">
      <alignment vertical="center" wrapText="1" readingOrder="2"/>
    </xf>
    <xf numFmtId="0" fontId="5" fillId="4" borderId="0" xfId="0" applyFont="1" applyFill="1" applyBorder="1" applyAlignment="1">
      <alignment vertical="center" wrapText="1" readingOrder="2"/>
    </xf>
    <xf numFmtId="0" fontId="5" fillId="4" borderId="1" xfId="0" applyFont="1" applyFill="1" applyBorder="1" applyAlignment="1">
      <alignment vertical="center" wrapText="1" readingOrder="2"/>
    </xf>
    <xf numFmtId="0" fontId="5" fillId="2" borderId="12" xfId="0" applyFont="1" applyFill="1" applyBorder="1" applyAlignment="1">
      <alignment vertical="center" wrapText="1"/>
    </xf>
    <xf numFmtId="0" fontId="5" fillId="2" borderId="10" xfId="0" applyFont="1" applyFill="1" applyBorder="1" applyAlignment="1">
      <alignment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right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readingOrder="2"/>
    </xf>
    <xf numFmtId="0" fontId="2" fillId="0" borderId="0" xfId="0" applyFont="1" applyBorder="1" applyAlignment="1">
      <alignment horizontal="center" vertical="center" wrapText="1" readingOrder="2"/>
    </xf>
  </cellXfs>
  <cellStyles count="14">
    <cellStyle name="Comma" xfId="13" builtinId="3"/>
    <cellStyle name="Normal" xfId="0" builtinId="0"/>
    <cellStyle name="Normal 2" xfId="1"/>
    <cellStyle name="Normal 2 2" xfId="2"/>
    <cellStyle name="Normal 2 3" xfId="3"/>
    <cellStyle name="Normal 3" xfId="4"/>
    <cellStyle name="Normal 3 2" xfId="5"/>
    <cellStyle name="Normal 3 3" xfId="6"/>
    <cellStyle name="Normal 3 4" xfId="7"/>
    <cellStyle name="Normal 4" xfId="8"/>
    <cellStyle name="Normal 4 2" xfId="9"/>
    <cellStyle name="Normal 5" xfId="10"/>
    <cellStyle name="Normal 6" xfId="11"/>
    <cellStyle name="Normal 7" xfId="12"/>
  </cellStyles>
  <dxfs count="0"/>
  <tableStyles count="0" defaultTableStyle="TableStyleMedium9" defaultPivotStyle="PivotStyleLight16"/>
  <colors>
    <mruColors>
      <color rgb="FFCCFFCC"/>
      <color rgb="FFCCFFFF"/>
      <color rgb="FFFFD9DE"/>
      <color rgb="FF339966"/>
      <color rgb="FFFF99FF"/>
      <color rgb="FFEE7700"/>
      <color rgb="FF00699E"/>
      <color rgb="FF9999FF"/>
      <color rgb="FFB53541"/>
      <color rgb="FF00BC00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سمة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29"/>
  <sheetViews>
    <sheetView rightToLeft="1" view="pageBreakPreview" zoomScaleSheetLayoutView="100" workbookViewId="0">
      <selection activeCell="K32" sqref="K31:K32"/>
    </sheetView>
  </sheetViews>
  <sheetFormatPr defaultRowHeight="14.25"/>
  <cols>
    <col min="1" max="1" width="10.625" customWidth="1"/>
    <col min="2" max="2" width="7.25" customWidth="1"/>
    <col min="3" max="3" width="12" customWidth="1"/>
    <col min="4" max="4" width="12.125" customWidth="1"/>
    <col min="5" max="5" width="0.625" customWidth="1"/>
    <col min="6" max="6" width="4.75" customWidth="1"/>
    <col min="7" max="7" width="10.25" customWidth="1"/>
    <col min="8" max="8" width="11.75" customWidth="1"/>
    <col min="9" max="9" width="0.75" customWidth="1"/>
    <col min="10" max="10" width="8" customWidth="1"/>
    <col min="11" max="11" width="12" customWidth="1"/>
    <col min="12" max="12" width="11.75" customWidth="1"/>
    <col min="13" max="13" width="0.625" customWidth="1"/>
    <col min="14" max="14" width="7.625" customWidth="1"/>
    <col min="15" max="16" width="12" customWidth="1"/>
  </cols>
  <sheetData>
    <row r="1" spans="1:17" ht="27.75" customHeight="1">
      <c r="A1" s="512" t="s">
        <v>126</v>
      </c>
      <c r="B1" s="512"/>
      <c r="C1" s="512"/>
      <c r="D1" s="512"/>
      <c r="E1" s="512"/>
      <c r="F1" s="512"/>
      <c r="G1" s="512"/>
      <c r="H1" s="512"/>
      <c r="I1" s="512"/>
      <c r="J1" s="512"/>
      <c r="K1" s="512"/>
      <c r="L1" s="512"/>
      <c r="M1" s="512"/>
      <c r="N1" s="512"/>
      <c r="O1" s="512"/>
      <c r="P1" s="512"/>
    </row>
    <row r="2" spans="1:17" ht="21" customHeight="1" thickBot="1">
      <c r="A2" s="513" t="s">
        <v>56</v>
      </c>
      <c r="B2" s="513"/>
      <c r="C2" s="513"/>
      <c r="D2" s="513"/>
      <c r="E2" s="513"/>
      <c r="F2" s="513"/>
      <c r="G2" s="513"/>
      <c r="H2" s="513"/>
      <c r="I2" s="513"/>
      <c r="J2" s="513"/>
      <c r="K2" s="513"/>
      <c r="L2" s="513"/>
      <c r="M2" s="513"/>
      <c r="N2" s="513"/>
      <c r="O2" s="513"/>
      <c r="P2" s="513"/>
    </row>
    <row r="3" spans="1:17" ht="21" customHeight="1" thickTop="1">
      <c r="A3" s="514" t="s">
        <v>0</v>
      </c>
      <c r="B3" s="516" t="s">
        <v>86</v>
      </c>
      <c r="C3" s="516"/>
      <c r="D3" s="516"/>
      <c r="E3" s="33"/>
      <c r="F3" s="516" t="s">
        <v>61</v>
      </c>
      <c r="G3" s="516"/>
      <c r="H3" s="516"/>
      <c r="I3" s="33"/>
      <c r="J3" s="516" t="s">
        <v>87</v>
      </c>
      <c r="K3" s="516"/>
      <c r="L3" s="516"/>
      <c r="M3" s="33"/>
      <c r="N3" s="516" t="s">
        <v>36</v>
      </c>
      <c r="O3" s="516"/>
      <c r="P3" s="516"/>
    </row>
    <row r="4" spans="1:17" ht="37.5" customHeight="1">
      <c r="A4" s="515"/>
      <c r="B4" s="25" t="s">
        <v>42</v>
      </c>
      <c r="C4" s="25" t="s">
        <v>58</v>
      </c>
      <c r="D4" s="25" t="s">
        <v>64</v>
      </c>
      <c r="E4" s="34"/>
      <c r="F4" s="25" t="s">
        <v>42</v>
      </c>
      <c r="G4" s="25" t="s">
        <v>58</v>
      </c>
      <c r="H4" s="25" t="s">
        <v>64</v>
      </c>
      <c r="I4" s="34"/>
      <c r="J4" s="25" t="s">
        <v>42</v>
      </c>
      <c r="K4" s="25" t="s">
        <v>58</v>
      </c>
      <c r="L4" s="25" t="s">
        <v>64</v>
      </c>
      <c r="M4" s="34"/>
      <c r="N4" s="25" t="s">
        <v>42</v>
      </c>
      <c r="O4" s="25" t="s">
        <v>58</v>
      </c>
      <c r="P4" s="25" t="s">
        <v>64</v>
      </c>
    </row>
    <row r="5" spans="1:17" ht="21" customHeight="1">
      <c r="A5" s="13" t="s">
        <v>1</v>
      </c>
      <c r="B5" s="203">
        <v>6</v>
      </c>
      <c r="C5" s="375">
        <v>365789</v>
      </c>
      <c r="D5" s="375">
        <v>292630.19999999995</v>
      </c>
      <c r="E5" s="204"/>
      <c r="F5" s="203">
        <v>2</v>
      </c>
      <c r="G5" s="375">
        <v>6400</v>
      </c>
      <c r="H5" s="375">
        <v>5120</v>
      </c>
      <c r="I5" s="204"/>
      <c r="J5" s="203">
        <v>51</v>
      </c>
      <c r="K5" s="381">
        <v>41057.000000000007</v>
      </c>
      <c r="L5" s="381">
        <v>33668</v>
      </c>
      <c r="M5" s="204"/>
      <c r="N5" s="203">
        <v>59</v>
      </c>
      <c r="O5" s="375">
        <f>C5+G5+K5</f>
        <v>413246</v>
      </c>
      <c r="P5" s="375">
        <f>D5+H5+L5</f>
        <v>331418.19999999995</v>
      </c>
      <c r="Q5" s="385"/>
    </row>
    <row r="6" spans="1:17" ht="21" customHeight="1">
      <c r="A6" s="12" t="s">
        <v>2</v>
      </c>
      <c r="B6" s="205">
        <v>7</v>
      </c>
      <c r="C6" s="376">
        <v>144901.09</v>
      </c>
      <c r="D6" s="376">
        <v>115847.43</v>
      </c>
      <c r="E6" s="207"/>
      <c r="F6" s="205">
        <v>4</v>
      </c>
      <c r="G6" s="376">
        <v>18101</v>
      </c>
      <c r="H6" s="376">
        <v>14479.800000000001</v>
      </c>
      <c r="I6" s="207"/>
      <c r="J6" s="205">
        <v>55</v>
      </c>
      <c r="K6" s="358">
        <v>73924.819999999992</v>
      </c>
      <c r="L6" s="358">
        <v>59139.600000000013</v>
      </c>
      <c r="M6" s="207"/>
      <c r="N6" s="205">
        <v>66</v>
      </c>
      <c r="O6" s="376">
        <f t="shared" ref="O6:P23" si="0">C6+G6+K6</f>
        <v>236926.90999999997</v>
      </c>
      <c r="P6" s="376">
        <f t="shared" si="0"/>
        <v>189466.83000000002</v>
      </c>
      <c r="Q6" s="385"/>
    </row>
    <row r="7" spans="1:17" ht="21" customHeight="1">
      <c r="A7" s="12" t="s">
        <v>3</v>
      </c>
      <c r="B7" s="205">
        <v>49</v>
      </c>
      <c r="C7" s="376">
        <v>2633306.6999999993</v>
      </c>
      <c r="D7" s="376">
        <v>2106066.5</v>
      </c>
      <c r="E7" s="207"/>
      <c r="F7" s="205">
        <v>37</v>
      </c>
      <c r="G7" s="376">
        <v>145405.79999999999</v>
      </c>
      <c r="H7" s="376">
        <v>116078.09999999999</v>
      </c>
      <c r="I7" s="207"/>
      <c r="J7" s="205">
        <v>208</v>
      </c>
      <c r="K7" s="358">
        <v>361459.30000000005</v>
      </c>
      <c r="L7" s="358">
        <v>289105.99999999994</v>
      </c>
      <c r="M7" s="207"/>
      <c r="N7" s="205">
        <v>294</v>
      </c>
      <c r="O7" s="376">
        <f t="shared" si="0"/>
        <v>3140171.7999999989</v>
      </c>
      <c r="P7" s="376">
        <f t="shared" si="0"/>
        <v>2511250.6</v>
      </c>
      <c r="Q7" s="385"/>
    </row>
    <row r="8" spans="1:17" ht="21" customHeight="1">
      <c r="A8" s="12" t="s">
        <v>4</v>
      </c>
      <c r="B8" s="205">
        <v>15</v>
      </c>
      <c r="C8" s="376">
        <v>192620.75</v>
      </c>
      <c r="D8" s="376">
        <v>154110.58000000002</v>
      </c>
      <c r="E8" s="207"/>
      <c r="F8" s="205">
        <v>3</v>
      </c>
      <c r="G8" s="376">
        <v>17103.3</v>
      </c>
      <c r="H8" s="376">
        <v>13683</v>
      </c>
      <c r="I8" s="207"/>
      <c r="J8" s="205">
        <v>53</v>
      </c>
      <c r="K8" s="358">
        <v>99255.930000000008</v>
      </c>
      <c r="L8" s="358">
        <v>78644.409000000014</v>
      </c>
      <c r="M8" s="207"/>
      <c r="N8" s="205">
        <v>71</v>
      </c>
      <c r="O8" s="376">
        <f t="shared" si="0"/>
        <v>308979.98</v>
      </c>
      <c r="P8" s="376">
        <f t="shared" si="0"/>
        <v>246437.98900000003</v>
      </c>
      <c r="Q8" s="385"/>
    </row>
    <row r="9" spans="1:17" ht="21" customHeight="1">
      <c r="A9" s="12" t="s">
        <v>5</v>
      </c>
      <c r="B9" s="205">
        <v>6</v>
      </c>
      <c r="C9" s="376">
        <v>319521.00000000006</v>
      </c>
      <c r="D9" s="376">
        <v>255617.8</v>
      </c>
      <c r="E9" s="207"/>
      <c r="F9" s="205">
        <v>2</v>
      </c>
      <c r="G9" s="376">
        <v>34600</v>
      </c>
      <c r="H9" s="376">
        <v>27680</v>
      </c>
      <c r="I9" s="207"/>
      <c r="J9" s="205">
        <v>37</v>
      </c>
      <c r="K9" s="358">
        <v>76881.000000000029</v>
      </c>
      <c r="L9" s="358">
        <v>61504</v>
      </c>
      <c r="M9" s="207"/>
      <c r="N9" s="205">
        <v>45</v>
      </c>
      <c r="O9" s="376">
        <f t="shared" si="0"/>
        <v>431002.00000000012</v>
      </c>
      <c r="P9" s="376">
        <f t="shared" si="0"/>
        <v>344801.8</v>
      </c>
      <c r="Q9" s="385"/>
    </row>
    <row r="10" spans="1:17" ht="21" customHeight="1">
      <c r="A10" s="12" t="s">
        <v>6</v>
      </c>
      <c r="B10" s="205">
        <v>8</v>
      </c>
      <c r="C10" s="376">
        <v>62682.600000000006</v>
      </c>
      <c r="D10" s="376">
        <v>50146.2</v>
      </c>
      <c r="E10" s="207"/>
      <c r="F10" s="205">
        <v>0</v>
      </c>
      <c r="G10" s="376">
        <v>0</v>
      </c>
      <c r="H10" s="376">
        <v>0</v>
      </c>
      <c r="I10" s="207"/>
      <c r="J10" s="205">
        <v>43</v>
      </c>
      <c r="K10" s="358">
        <v>44418.999999999978</v>
      </c>
      <c r="L10" s="358">
        <v>35534.399999999994</v>
      </c>
      <c r="M10" s="207"/>
      <c r="N10" s="205">
        <v>51</v>
      </c>
      <c r="O10" s="376">
        <f t="shared" si="0"/>
        <v>107101.59999999998</v>
      </c>
      <c r="P10" s="376">
        <f t="shared" si="0"/>
        <v>85680.599999999991</v>
      </c>
      <c r="Q10" s="385"/>
    </row>
    <row r="11" spans="1:17" ht="21" customHeight="1">
      <c r="A11" s="12" t="s">
        <v>7</v>
      </c>
      <c r="B11" s="205">
        <v>7</v>
      </c>
      <c r="C11" s="376">
        <v>127827</v>
      </c>
      <c r="D11" s="376">
        <v>102261</v>
      </c>
      <c r="E11" s="207"/>
      <c r="F11" s="205">
        <v>3</v>
      </c>
      <c r="G11" s="376">
        <v>6432.65</v>
      </c>
      <c r="H11" s="376">
        <v>5145.2</v>
      </c>
      <c r="I11" s="207"/>
      <c r="J11" s="205">
        <v>47</v>
      </c>
      <c r="K11" s="358">
        <v>68833.319999999992</v>
      </c>
      <c r="L11" s="358">
        <v>55179.600000000006</v>
      </c>
      <c r="M11" s="207"/>
      <c r="N11" s="205">
        <v>57</v>
      </c>
      <c r="O11" s="376">
        <f t="shared" si="0"/>
        <v>203092.96999999997</v>
      </c>
      <c r="P11" s="376">
        <f t="shared" si="0"/>
        <v>162585.79999999999</v>
      </c>
      <c r="Q11" s="385"/>
    </row>
    <row r="12" spans="1:17" ht="21" customHeight="1">
      <c r="A12" s="12" t="s">
        <v>8</v>
      </c>
      <c r="B12" s="205">
        <v>6</v>
      </c>
      <c r="C12" s="376">
        <v>139300</v>
      </c>
      <c r="D12" s="376">
        <v>111439.80000000002</v>
      </c>
      <c r="E12" s="207"/>
      <c r="F12" s="205">
        <v>3</v>
      </c>
      <c r="G12" s="376">
        <v>17581</v>
      </c>
      <c r="H12" s="376">
        <v>14065</v>
      </c>
      <c r="I12" s="207"/>
      <c r="J12" s="205">
        <v>47</v>
      </c>
      <c r="K12" s="358">
        <v>51201.999999999993</v>
      </c>
      <c r="L12" s="358">
        <v>40957.600000000006</v>
      </c>
      <c r="M12" s="207"/>
      <c r="N12" s="205">
        <v>56</v>
      </c>
      <c r="O12" s="376">
        <f t="shared" si="0"/>
        <v>208083</v>
      </c>
      <c r="P12" s="376">
        <f t="shared" si="0"/>
        <v>166462.40000000002</v>
      </c>
      <c r="Q12" s="385"/>
    </row>
    <row r="13" spans="1:17" ht="21" customHeight="1">
      <c r="A13" s="12" t="s">
        <v>9</v>
      </c>
      <c r="B13" s="205">
        <v>4</v>
      </c>
      <c r="C13" s="376">
        <v>363084</v>
      </c>
      <c r="D13" s="376">
        <v>290467</v>
      </c>
      <c r="E13" s="207"/>
      <c r="F13" s="205">
        <v>0</v>
      </c>
      <c r="G13" s="376">
        <v>0</v>
      </c>
      <c r="H13" s="376">
        <v>0</v>
      </c>
      <c r="I13" s="207"/>
      <c r="J13" s="205">
        <v>34</v>
      </c>
      <c r="K13" s="358">
        <v>36855.600000000006</v>
      </c>
      <c r="L13" s="358">
        <v>29478.080000000002</v>
      </c>
      <c r="M13" s="207"/>
      <c r="N13" s="205">
        <v>38</v>
      </c>
      <c r="O13" s="376">
        <f t="shared" si="0"/>
        <v>399939.6</v>
      </c>
      <c r="P13" s="376">
        <f t="shared" si="0"/>
        <v>319945.08</v>
      </c>
      <c r="Q13" s="385"/>
    </row>
    <row r="14" spans="1:17" ht="21" customHeight="1">
      <c r="A14" s="12" t="s">
        <v>37</v>
      </c>
      <c r="B14" s="205">
        <v>9</v>
      </c>
      <c r="C14" s="376">
        <v>385516</v>
      </c>
      <c r="D14" s="376">
        <v>308404.00000000006</v>
      </c>
      <c r="E14" s="207"/>
      <c r="F14" s="205">
        <v>2</v>
      </c>
      <c r="G14" s="376">
        <v>3708.3999999999996</v>
      </c>
      <c r="H14" s="376">
        <v>2966</v>
      </c>
      <c r="I14" s="207"/>
      <c r="J14" s="205">
        <v>77</v>
      </c>
      <c r="K14" s="358">
        <v>100582</v>
      </c>
      <c r="L14" s="358">
        <v>80141</v>
      </c>
      <c r="M14" s="207"/>
      <c r="N14" s="205">
        <v>88</v>
      </c>
      <c r="O14" s="376">
        <f t="shared" si="0"/>
        <v>489806.4</v>
      </c>
      <c r="P14" s="376">
        <f t="shared" si="0"/>
        <v>391511.00000000006</v>
      </c>
      <c r="Q14" s="385"/>
    </row>
    <row r="15" spans="1:17" ht="21" customHeight="1">
      <c r="A15" s="12" t="s">
        <v>38</v>
      </c>
      <c r="B15" s="205">
        <v>8</v>
      </c>
      <c r="C15" s="376">
        <v>359624</v>
      </c>
      <c r="D15" s="376">
        <v>287698.60000000003</v>
      </c>
      <c r="E15" s="207"/>
      <c r="F15" s="205">
        <v>0</v>
      </c>
      <c r="G15" s="376">
        <v>0</v>
      </c>
      <c r="H15" s="376">
        <v>0</v>
      </c>
      <c r="I15" s="207"/>
      <c r="J15" s="205">
        <v>38</v>
      </c>
      <c r="K15" s="358">
        <v>38255.999999999993</v>
      </c>
      <c r="L15" s="358">
        <v>30599.800000000003</v>
      </c>
      <c r="M15" s="207"/>
      <c r="N15" s="205">
        <v>46</v>
      </c>
      <c r="O15" s="376">
        <f t="shared" si="0"/>
        <v>397880</v>
      </c>
      <c r="P15" s="376">
        <f t="shared" si="0"/>
        <v>318298.40000000002</v>
      </c>
      <c r="Q15" s="385"/>
    </row>
    <row r="16" spans="1:17" ht="21" customHeight="1" thickBot="1">
      <c r="A16" s="92" t="s">
        <v>10</v>
      </c>
      <c r="B16" s="203">
        <v>14</v>
      </c>
      <c r="C16" s="375">
        <v>521111.3</v>
      </c>
      <c r="D16" s="375">
        <v>416887.99999999994</v>
      </c>
      <c r="E16" s="204"/>
      <c r="F16" s="203">
        <v>5</v>
      </c>
      <c r="G16" s="375">
        <v>30283</v>
      </c>
      <c r="H16" s="375">
        <v>24226.400000000001</v>
      </c>
      <c r="I16" s="204"/>
      <c r="J16" s="203">
        <v>112</v>
      </c>
      <c r="K16" s="381">
        <v>171339.28999999992</v>
      </c>
      <c r="L16" s="381">
        <v>137066</v>
      </c>
      <c r="M16" s="204"/>
      <c r="N16" s="203">
        <v>131</v>
      </c>
      <c r="O16" s="375">
        <f t="shared" si="0"/>
        <v>722733.59</v>
      </c>
      <c r="P16" s="375">
        <f t="shared" si="0"/>
        <v>578180.39999999991</v>
      </c>
      <c r="Q16" s="385"/>
    </row>
    <row r="17" spans="1:17" s="212" customFormat="1" ht="21" customHeight="1" thickTop="1" thickBot="1">
      <c r="A17" s="208" t="s">
        <v>11</v>
      </c>
      <c r="B17" s="209">
        <f>SUM(B5:B16)</f>
        <v>139</v>
      </c>
      <c r="C17" s="377">
        <f t="shared" ref="C17:N17" si="1">SUM(C5:C16)</f>
        <v>5615283.4399999985</v>
      </c>
      <c r="D17" s="377">
        <f t="shared" si="1"/>
        <v>4491577.1099999994</v>
      </c>
      <c r="E17" s="209">
        <f t="shared" si="1"/>
        <v>0</v>
      </c>
      <c r="F17" s="209">
        <f t="shared" si="1"/>
        <v>61</v>
      </c>
      <c r="G17" s="377">
        <f t="shared" si="1"/>
        <v>279615.14999999997</v>
      </c>
      <c r="H17" s="377">
        <f t="shared" si="1"/>
        <v>223443.5</v>
      </c>
      <c r="I17" s="209">
        <f t="shared" si="1"/>
        <v>0</v>
      </c>
      <c r="J17" s="209">
        <f t="shared" si="1"/>
        <v>802</v>
      </c>
      <c r="K17" s="382">
        <f t="shared" si="1"/>
        <v>1164065.2599999998</v>
      </c>
      <c r="L17" s="382">
        <f t="shared" si="1"/>
        <v>931018.48899999994</v>
      </c>
      <c r="M17" s="209">
        <f t="shared" si="1"/>
        <v>0</v>
      </c>
      <c r="N17" s="209">
        <f t="shared" si="1"/>
        <v>1002</v>
      </c>
      <c r="O17" s="386">
        <f t="shared" si="0"/>
        <v>7058963.8499999987</v>
      </c>
      <c r="P17" s="386">
        <f t="shared" si="0"/>
        <v>5646039.0989999995</v>
      </c>
      <c r="Q17" s="387"/>
    </row>
    <row r="18" spans="1:17" s="212" customFormat="1" ht="21" customHeight="1" thickTop="1" thickBot="1">
      <c r="A18" s="213" t="s">
        <v>12</v>
      </c>
      <c r="B18" s="214"/>
      <c r="C18" s="378"/>
      <c r="D18" s="378"/>
      <c r="E18" s="213"/>
      <c r="F18" s="214"/>
      <c r="G18" s="378"/>
      <c r="H18" s="378"/>
      <c r="I18" s="213"/>
      <c r="J18" s="214"/>
      <c r="K18" s="383"/>
      <c r="L18" s="383"/>
      <c r="M18" s="213"/>
      <c r="N18" s="214"/>
      <c r="O18" s="378"/>
      <c r="P18" s="378"/>
      <c r="Q18" s="387"/>
    </row>
    <row r="19" spans="1:17" ht="21" customHeight="1" thickTop="1">
      <c r="A19" s="93" t="s">
        <v>39</v>
      </c>
      <c r="B19" s="203">
        <v>14</v>
      </c>
      <c r="C19" s="375">
        <v>372436.2</v>
      </c>
      <c r="D19" s="375">
        <v>297948.40000000002</v>
      </c>
      <c r="E19" s="204"/>
      <c r="F19" s="203">
        <v>5</v>
      </c>
      <c r="G19" s="375">
        <v>112900</v>
      </c>
      <c r="H19" s="375">
        <v>90321</v>
      </c>
      <c r="I19" s="204"/>
      <c r="J19" s="203">
        <v>91</v>
      </c>
      <c r="K19" s="381">
        <v>143371.78</v>
      </c>
      <c r="L19" s="381">
        <v>114753.70000000001</v>
      </c>
      <c r="M19" s="204"/>
      <c r="N19" s="203">
        <v>110</v>
      </c>
      <c r="O19" s="375">
        <f t="shared" si="0"/>
        <v>628707.98</v>
      </c>
      <c r="P19" s="375">
        <f t="shared" si="0"/>
        <v>503023.10000000003</v>
      </c>
      <c r="Q19" s="385"/>
    </row>
    <row r="20" spans="1:17" ht="21" customHeight="1">
      <c r="A20" s="12" t="s">
        <v>40</v>
      </c>
      <c r="B20" s="205">
        <v>35</v>
      </c>
      <c r="C20" s="376">
        <v>246512.94999999995</v>
      </c>
      <c r="D20" s="376">
        <v>197208.4</v>
      </c>
      <c r="E20" s="207"/>
      <c r="F20" s="205">
        <v>14</v>
      </c>
      <c r="G20" s="376">
        <v>46787.710000000006</v>
      </c>
      <c r="H20" s="376">
        <v>37430.100000000006</v>
      </c>
      <c r="I20" s="207"/>
      <c r="J20" s="205">
        <v>142</v>
      </c>
      <c r="K20" s="358">
        <v>202190.31000000006</v>
      </c>
      <c r="L20" s="358">
        <v>161349.96799999999</v>
      </c>
      <c r="M20" s="207"/>
      <c r="N20" s="205">
        <v>191</v>
      </c>
      <c r="O20" s="376">
        <f t="shared" si="0"/>
        <v>495490.97000000003</v>
      </c>
      <c r="P20" s="376">
        <f t="shared" si="0"/>
        <v>395988.46799999999</v>
      </c>
      <c r="Q20" s="385"/>
    </row>
    <row r="21" spans="1:17" ht="21" customHeight="1" thickBot="1">
      <c r="A21" s="13" t="s">
        <v>13</v>
      </c>
      <c r="B21" s="216">
        <v>19</v>
      </c>
      <c r="C21" s="379">
        <v>390191.9</v>
      </c>
      <c r="D21" s="379">
        <v>312148</v>
      </c>
      <c r="E21" s="217"/>
      <c r="F21" s="216">
        <v>13</v>
      </c>
      <c r="G21" s="379">
        <v>309453.19999999995</v>
      </c>
      <c r="H21" s="379">
        <v>247556.59999999998</v>
      </c>
      <c r="I21" s="217"/>
      <c r="J21" s="216">
        <v>107</v>
      </c>
      <c r="K21" s="384">
        <v>151523.4</v>
      </c>
      <c r="L21" s="384">
        <v>121145.05999999998</v>
      </c>
      <c r="M21" s="217"/>
      <c r="N21" s="216">
        <v>139</v>
      </c>
      <c r="O21" s="375">
        <f t="shared" si="0"/>
        <v>851168.5</v>
      </c>
      <c r="P21" s="375">
        <f t="shared" si="0"/>
        <v>680849.65999999992</v>
      </c>
      <c r="Q21" s="385"/>
    </row>
    <row r="22" spans="1:17" ht="21" customHeight="1" thickTop="1" thickBot="1">
      <c r="A22" s="208" t="s">
        <v>11</v>
      </c>
      <c r="B22" s="209">
        <f>SUM(B19:B21)</f>
        <v>68</v>
      </c>
      <c r="C22" s="377">
        <f t="shared" ref="C22:N22" si="2">SUM(C19:C21)</f>
        <v>1009141.0499999999</v>
      </c>
      <c r="D22" s="377">
        <f t="shared" si="2"/>
        <v>807304.8</v>
      </c>
      <c r="E22" s="209">
        <f t="shared" si="2"/>
        <v>0</v>
      </c>
      <c r="F22" s="209">
        <f t="shared" si="2"/>
        <v>32</v>
      </c>
      <c r="G22" s="377">
        <f t="shared" si="2"/>
        <v>469140.91</v>
      </c>
      <c r="H22" s="377">
        <f t="shared" si="2"/>
        <v>375307.69999999995</v>
      </c>
      <c r="I22" s="209">
        <f t="shared" si="2"/>
        <v>0</v>
      </c>
      <c r="J22" s="209">
        <f t="shared" si="2"/>
        <v>340</v>
      </c>
      <c r="K22" s="382">
        <f t="shared" si="2"/>
        <v>497085.49000000011</v>
      </c>
      <c r="L22" s="382">
        <f t="shared" si="2"/>
        <v>397248.728</v>
      </c>
      <c r="M22" s="209">
        <f t="shared" si="2"/>
        <v>0</v>
      </c>
      <c r="N22" s="209">
        <f t="shared" si="2"/>
        <v>440</v>
      </c>
      <c r="O22" s="386">
        <f t="shared" si="0"/>
        <v>1975367.4500000002</v>
      </c>
      <c r="P22" s="386">
        <f t="shared" si="0"/>
        <v>1579861.2280000001</v>
      </c>
      <c r="Q22" s="385"/>
    </row>
    <row r="23" spans="1:17" ht="21" customHeight="1" thickTop="1" thickBot="1">
      <c r="A23" s="28" t="s">
        <v>14</v>
      </c>
      <c r="B23" s="214">
        <f>B22+B17</f>
        <v>207</v>
      </c>
      <c r="C23" s="380">
        <f t="shared" ref="C23:N23" si="3">C22+C17</f>
        <v>6624424.4899999984</v>
      </c>
      <c r="D23" s="380">
        <f t="shared" si="3"/>
        <v>5298881.9099999992</v>
      </c>
      <c r="E23" s="214">
        <f t="shared" si="3"/>
        <v>0</v>
      </c>
      <c r="F23" s="214">
        <f t="shared" si="3"/>
        <v>93</v>
      </c>
      <c r="G23" s="378">
        <f t="shared" si="3"/>
        <v>748756.05999999994</v>
      </c>
      <c r="H23" s="378">
        <f t="shared" si="3"/>
        <v>598751.19999999995</v>
      </c>
      <c r="I23" s="214">
        <f t="shared" si="3"/>
        <v>0</v>
      </c>
      <c r="J23" s="214">
        <f t="shared" si="3"/>
        <v>1142</v>
      </c>
      <c r="K23" s="383">
        <f t="shared" si="3"/>
        <v>1661150.75</v>
      </c>
      <c r="L23" s="383">
        <f t="shared" si="3"/>
        <v>1328267.2169999999</v>
      </c>
      <c r="M23" s="214">
        <f t="shared" si="3"/>
        <v>0</v>
      </c>
      <c r="N23" s="214">
        <f t="shared" si="3"/>
        <v>1442</v>
      </c>
      <c r="O23" s="378">
        <f t="shared" si="0"/>
        <v>9034331.299999997</v>
      </c>
      <c r="P23" s="378">
        <f t="shared" si="0"/>
        <v>7225900.3269999996</v>
      </c>
      <c r="Q23" s="385"/>
    </row>
    <row r="24" spans="1:17" ht="3.75" customHeight="1" thickTop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</row>
    <row r="25" spans="1:17" ht="9.75" customHeigh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</row>
    <row r="26" spans="1:17" ht="16.5" customHeight="1">
      <c r="A26" s="510"/>
      <c r="B26" s="510"/>
      <c r="C26" s="510"/>
      <c r="D26" s="510"/>
      <c r="E26" s="510"/>
      <c r="F26" s="510"/>
      <c r="G26" s="510"/>
      <c r="H26" s="510"/>
      <c r="I26" s="510"/>
      <c r="J26" s="510"/>
      <c r="K26" s="510"/>
      <c r="L26" s="510"/>
      <c r="M26" s="510"/>
      <c r="N26" s="510"/>
      <c r="O26" s="510"/>
      <c r="P26" s="510"/>
    </row>
    <row r="27" spans="1:17" ht="28.5" customHeight="1">
      <c r="A27" s="36"/>
      <c r="B27" s="36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</row>
    <row r="28" spans="1:17" ht="10.5" customHeight="1" thickBot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</row>
    <row r="29" spans="1:17" ht="21.75" customHeight="1">
      <c r="A29" s="511" t="s">
        <v>62</v>
      </c>
      <c r="B29" s="511"/>
      <c r="C29" s="511"/>
      <c r="D29" s="511"/>
      <c r="E29" s="511"/>
      <c r="F29" s="511"/>
      <c r="G29" s="511"/>
      <c r="H29" s="35"/>
      <c r="I29" s="35"/>
      <c r="J29" s="35"/>
      <c r="K29" s="35"/>
      <c r="L29" s="507">
        <v>159</v>
      </c>
      <c r="M29" s="35"/>
      <c r="N29" s="35"/>
      <c r="O29" s="35"/>
      <c r="P29" s="35"/>
    </row>
  </sheetData>
  <mergeCells count="9">
    <mergeCell ref="A26:P26"/>
    <mergeCell ref="A29:G29"/>
    <mergeCell ref="A1:P1"/>
    <mergeCell ref="A2:P2"/>
    <mergeCell ref="A3:A4"/>
    <mergeCell ref="B3:D3"/>
    <mergeCell ref="F3:H3"/>
    <mergeCell ref="J3:L3"/>
    <mergeCell ref="N3:P3"/>
  </mergeCells>
  <printOptions horizontalCentered="1"/>
  <pageMargins left="0.70866141732283472" right="0.70866141732283472" top="0.59055118110236227" bottom="0.19685039370078741" header="0.31496062992125984" footer="0.31496062992125984"/>
  <pageSetup paperSize="9" scale="9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FF0000"/>
  </sheetPr>
  <dimension ref="A1:X27"/>
  <sheetViews>
    <sheetView rightToLeft="1" view="pageBreakPreview" topLeftCell="A7" zoomScaleSheetLayoutView="100" workbookViewId="0">
      <selection activeCell="D30" sqref="D30"/>
    </sheetView>
  </sheetViews>
  <sheetFormatPr defaultRowHeight="14.25"/>
  <cols>
    <col min="1" max="1" width="12.25" customWidth="1"/>
    <col min="2" max="2" width="10.625" customWidth="1"/>
    <col min="3" max="3" width="10.75" customWidth="1"/>
    <col min="4" max="6" width="12.375" customWidth="1"/>
    <col min="7" max="7" width="13.375" customWidth="1"/>
    <col min="8" max="8" width="9.625" customWidth="1"/>
    <col min="9" max="9" width="9.875" customWidth="1"/>
    <col min="10" max="10" width="5.75" customWidth="1"/>
    <col min="11" max="12" width="7.375" customWidth="1"/>
    <col min="13" max="13" width="12.75" customWidth="1"/>
    <col min="14" max="14" width="10.75" customWidth="1"/>
    <col min="15" max="15" width="11" customWidth="1"/>
    <col min="16" max="16" width="12.375" customWidth="1"/>
    <col min="17" max="17" width="8.25" customWidth="1"/>
    <col min="19" max="19" width="12.375" customWidth="1"/>
    <col min="22" max="22" width="10" customWidth="1"/>
    <col min="23" max="23" width="10.875" customWidth="1"/>
  </cols>
  <sheetData>
    <row r="1" spans="1:24" ht="25.5" customHeight="1">
      <c r="A1" s="512" t="s">
        <v>105</v>
      </c>
      <c r="B1" s="512"/>
      <c r="C1" s="512"/>
      <c r="D1" s="512"/>
      <c r="E1" s="512"/>
      <c r="F1" s="512"/>
      <c r="G1" s="512"/>
      <c r="H1" s="512"/>
      <c r="I1" s="512"/>
      <c r="J1" s="512"/>
      <c r="K1" s="512"/>
      <c r="L1" s="225"/>
      <c r="M1" s="512" t="s">
        <v>105</v>
      </c>
      <c r="N1" s="512"/>
      <c r="O1" s="512"/>
      <c r="P1" s="512"/>
      <c r="Q1" s="512"/>
      <c r="R1" s="512"/>
      <c r="S1" s="512"/>
      <c r="T1" s="512"/>
      <c r="U1" s="512"/>
      <c r="V1" s="512"/>
      <c r="W1" s="512"/>
      <c r="X1" s="512"/>
    </row>
    <row r="2" spans="1:24" ht="20.25" customHeight="1" thickBot="1">
      <c r="A2" s="513" t="s">
        <v>56</v>
      </c>
      <c r="B2" s="513"/>
      <c r="C2" s="513"/>
      <c r="D2" s="513"/>
      <c r="E2" s="513"/>
      <c r="F2" s="513"/>
      <c r="G2" s="513"/>
      <c r="H2" s="513"/>
      <c r="I2" s="513"/>
      <c r="J2" s="513"/>
      <c r="K2" s="513"/>
      <c r="L2" s="226"/>
      <c r="M2" s="513" t="s">
        <v>102</v>
      </c>
      <c r="N2" s="513"/>
      <c r="O2" s="513"/>
      <c r="P2" s="513"/>
      <c r="Q2" s="513"/>
      <c r="R2" s="513"/>
      <c r="S2" s="513"/>
      <c r="T2" s="513"/>
      <c r="U2" s="513"/>
      <c r="V2" s="513"/>
      <c r="W2" s="513"/>
      <c r="X2" s="513"/>
    </row>
    <row r="3" spans="1:24" ht="22.5" customHeight="1" thickTop="1">
      <c r="A3" s="514" t="s">
        <v>0</v>
      </c>
      <c r="B3" s="514" t="s">
        <v>21</v>
      </c>
      <c r="C3" s="514" t="s">
        <v>108</v>
      </c>
      <c r="D3" s="514" t="s">
        <v>35</v>
      </c>
      <c r="E3" s="516" t="s">
        <v>68</v>
      </c>
      <c r="F3" s="516"/>
      <c r="G3" s="516"/>
      <c r="H3" s="516"/>
      <c r="I3" s="516"/>
      <c r="J3" s="516"/>
      <c r="K3" s="516"/>
      <c r="L3" s="230"/>
      <c r="M3" s="514" t="s">
        <v>0</v>
      </c>
      <c r="N3" s="514" t="s">
        <v>21</v>
      </c>
      <c r="O3" s="514" t="s">
        <v>108</v>
      </c>
      <c r="P3" s="514" t="s">
        <v>35</v>
      </c>
      <c r="Q3" s="516"/>
      <c r="R3" s="516"/>
      <c r="S3" s="516"/>
      <c r="T3" s="516"/>
      <c r="U3" s="516"/>
      <c r="V3" s="516"/>
      <c r="W3" s="516"/>
      <c r="X3" s="516"/>
    </row>
    <row r="4" spans="1:24" ht="54" customHeight="1">
      <c r="A4" s="515"/>
      <c r="B4" s="515"/>
      <c r="C4" s="515"/>
      <c r="D4" s="515"/>
      <c r="E4" s="26" t="s">
        <v>69</v>
      </c>
      <c r="F4" s="26" t="s">
        <v>70</v>
      </c>
      <c r="G4" s="26" t="s">
        <v>71</v>
      </c>
      <c r="H4" s="26" t="s">
        <v>72</v>
      </c>
      <c r="I4" s="26" t="s">
        <v>74</v>
      </c>
      <c r="J4" s="26" t="s">
        <v>75</v>
      </c>
      <c r="K4" s="26" t="s">
        <v>23</v>
      </c>
      <c r="L4" s="26" t="s">
        <v>24</v>
      </c>
      <c r="M4" s="515"/>
      <c r="N4" s="515"/>
      <c r="O4" s="515"/>
      <c r="P4" s="515"/>
      <c r="Q4" s="26" t="s">
        <v>25</v>
      </c>
      <c r="R4" s="26" t="s">
        <v>76</v>
      </c>
      <c r="S4" s="26" t="s">
        <v>77</v>
      </c>
      <c r="T4" s="26" t="s">
        <v>78</v>
      </c>
      <c r="U4" s="26" t="s">
        <v>79</v>
      </c>
      <c r="V4" s="26" t="s">
        <v>109</v>
      </c>
      <c r="W4" s="26" t="s">
        <v>112</v>
      </c>
      <c r="X4" s="26" t="s">
        <v>33</v>
      </c>
    </row>
    <row r="5" spans="1:24" ht="21" customHeight="1">
      <c r="A5" s="12" t="s">
        <v>1</v>
      </c>
      <c r="B5" s="160">
        <v>41057.000000000007</v>
      </c>
      <c r="C5" s="160">
        <v>33668.000000000007</v>
      </c>
      <c r="D5" s="160">
        <f>C5/B5*100</f>
        <v>82.003068904206359</v>
      </c>
      <c r="E5" s="160">
        <v>0</v>
      </c>
      <c r="F5" s="160">
        <v>1.9230769230769231</v>
      </c>
      <c r="G5" s="160">
        <v>3.8461538461538463</v>
      </c>
      <c r="H5" s="160">
        <v>1.9230769230769231</v>
      </c>
      <c r="I5" s="160">
        <v>88.461538461538453</v>
      </c>
      <c r="J5" s="160">
        <v>0</v>
      </c>
      <c r="K5" s="160">
        <v>0</v>
      </c>
      <c r="L5" s="160">
        <v>0</v>
      </c>
      <c r="M5" s="12" t="s">
        <v>1</v>
      </c>
      <c r="N5" s="160">
        <v>41057.000000000007</v>
      </c>
      <c r="O5" s="160">
        <v>33668.000000000007</v>
      </c>
      <c r="P5" s="160">
        <f>O5/N5*100</f>
        <v>82.003068904206359</v>
      </c>
      <c r="Q5" s="160">
        <v>0</v>
      </c>
      <c r="R5" s="160">
        <v>0</v>
      </c>
      <c r="S5" s="160">
        <v>1.9230769230769231</v>
      </c>
      <c r="T5" s="160">
        <v>0</v>
      </c>
      <c r="U5" s="160">
        <v>0</v>
      </c>
      <c r="V5" s="160">
        <v>1.9230769230769231</v>
      </c>
      <c r="W5" s="160">
        <v>0</v>
      </c>
      <c r="X5" s="160">
        <v>0</v>
      </c>
    </row>
    <row r="6" spans="1:24" ht="21" customHeight="1">
      <c r="A6" s="12" t="s">
        <v>2</v>
      </c>
      <c r="B6" s="206">
        <v>73924.819999999992</v>
      </c>
      <c r="C6" s="206">
        <v>59139.599999999977</v>
      </c>
      <c r="D6" s="206">
        <f t="shared" ref="D6:D23" si="0">C6/B6*100</f>
        <v>79.999653702234212</v>
      </c>
      <c r="E6" s="206">
        <v>0</v>
      </c>
      <c r="F6" s="206">
        <v>0</v>
      </c>
      <c r="G6" s="206">
        <v>98.214285714285708</v>
      </c>
      <c r="H6" s="206">
        <v>0</v>
      </c>
      <c r="I6" s="206">
        <v>1.7857142857142856</v>
      </c>
      <c r="J6" s="206">
        <v>0</v>
      </c>
      <c r="K6" s="206">
        <v>0</v>
      </c>
      <c r="L6" s="206">
        <v>0</v>
      </c>
      <c r="M6" s="12" t="s">
        <v>2</v>
      </c>
      <c r="N6" s="206">
        <v>73924.819999999992</v>
      </c>
      <c r="O6" s="206">
        <v>59139.599999999977</v>
      </c>
      <c r="P6" s="206">
        <f t="shared" ref="P6:P23" si="1">O6/N6*100</f>
        <v>79.999653702234212</v>
      </c>
      <c r="Q6" s="206">
        <v>0</v>
      </c>
      <c r="R6" s="206">
        <v>0</v>
      </c>
      <c r="S6" s="206">
        <v>0</v>
      </c>
      <c r="T6" s="206">
        <v>0</v>
      </c>
      <c r="U6" s="206">
        <v>0</v>
      </c>
      <c r="V6" s="206">
        <v>0</v>
      </c>
      <c r="W6" s="206">
        <v>0</v>
      </c>
      <c r="X6" s="206">
        <v>0</v>
      </c>
    </row>
    <row r="7" spans="1:24" ht="21" customHeight="1">
      <c r="A7" s="12" t="s">
        <v>3</v>
      </c>
      <c r="B7" s="206">
        <v>361459.30000000005</v>
      </c>
      <c r="C7" s="206">
        <v>289106.00000000012</v>
      </c>
      <c r="D7" s="206">
        <f t="shared" si="0"/>
        <v>79.983002235659754</v>
      </c>
      <c r="E7" s="206">
        <v>0</v>
      </c>
      <c r="F7" s="206">
        <v>0</v>
      </c>
      <c r="G7" s="206">
        <v>20.258620689655171</v>
      </c>
      <c r="H7" s="206">
        <v>0</v>
      </c>
      <c r="I7" s="206">
        <v>68.534482758620683</v>
      </c>
      <c r="J7" s="206">
        <v>0</v>
      </c>
      <c r="K7" s="206">
        <v>0.43103448275862066</v>
      </c>
      <c r="L7" s="206">
        <v>0</v>
      </c>
      <c r="M7" s="12" t="s">
        <v>3</v>
      </c>
      <c r="N7" s="206">
        <v>361459.30000000005</v>
      </c>
      <c r="O7" s="206">
        <v>289106.00000000012</v>
      </c>
      <c r="P7" s="206">
        <f t="shared" si="1"/>
        <v>79.983002235659754</v>
      </c>
      <c r="Q7" s="206">
        <v>0</v>
      </c>
      <c r="R7" s="206">
        <v>0</v>
      </c>
      <c r="S7" s="206">
        <v>0</v>
      </c>
      <c r="T7" s="206">
        <v>0</v>
      </c>
      <c r="U7" s="206">
        <v>0</v>
      </c>
      <c r="V7" s="206">
        <v>9.9137931034482758</v>
      </c>
      <c r="W7" s="206">
        <v>0.43103448275862066</v>
      </c>
      <c r="X7" s="206">
        <v>0.43103448275862066</v>
      </c>
    </row>
    <row r="8" spans="1:24" ht="21" customHeight="1">
      <c r="A8" s="12" t="s">
        <v>4</v>
      </c>
      <c r="B8" s="206">
        <v>99255.930000000008</v>
      </c>
      <c r="C8" s="206">
        <v>78644.408999999985</v>
      </c>
      <c r="D8" s="206">
        <f t="shared" si="0"/>
        <v>79.233965164600221</v>
      </c>
      <c r="E8" s="206">
        <v>0</v>
      </c>
      <c r="F8" s="206">
        <v>0</v>
      </c>
      <c r="G8" s="206">
        <v>94.444444444444443</v>
      </c>
      <c r="H8" s="206">
        <v>0</v>
      </c>
      <c r="I8" s="206">
        <v>3.7037037037037033</v>
      </c>
      <c r="J8" s="206">
        <v>0</v>
      </c>
      <c r="K8" s="206">
        <v>0</v>
      </c>
      <c r="L8" s="206">
        <v>0</v>
      </c>
      <c r="M8" s="12" t="s">
        <v>4</v>
      </c>
      <c r="N8" s="206">
        <v>99255.930000000008</v>
      </c>
      <c r="O8" s="206">
        <v>78644.408999999985</v>
      </c>
      <c r="P8" s="206">
        <f t="shared" si="1"/>
        <v>79.233965164600221</v>
      </c>
      <c r="Q8" s="206">
        <v>0</v>
      </c>
      <c r="R8" s="206">
        <v>0</v>
      </c>
      <c r="S8" s="206">
        <v>0</v>
      </c>
      <c r="T8" s="206">
        <v>0</v>
      </c>
      <c r="U8" s="206">
        <v>0</v>
      </c>
      <c r="V8" s="206">
        <v>0</v>
      </c>
      <c r="W8" s="206">
        <v>1.8518518518518516</v>
      </c>
      <c r="X8" s="206">
        <v>0</v>
      </c>
    </row>
    <row r="9" spans="1:24" ht="21" customHeight="1">
      <c r="A9" s="12" t="s">
        <v>5</v>
      </c>
      <c r="B9" s="206">
        <v>76881.000000000029</v>
      </c>
      <c r="C9" s="206">
        <v>61504.000000000007</v>
      </c>
      <c r="D9" s="206">
        <f t="shared" si="0"/>
        <v>79.99895943080864</v>
      </c>
      <c r="E9" s="206">
        <v>0</v>
      </c>
      <c r="F9" s="206">
        <v>0</v>
      </c>
      <c r="G9" s="206">
        <v>44.736842105263158</v>
      </c>
      <c r="H9" s="206">
        <v>0</v>
      </c>
      <c r="I9" s="206">
        <v>52.631578947368418</v>
      </c>
      <c r="J9" s="206">
        <v>0</v>
      </c>
      <c r="K9" s="206">
        <v>0</v>
      </c>
      <c r="L9" s="206">
        <v>0</v>
      </c>
      <c r="M9" s="12" t="s">
        <v>5</v>
      </c>
      <c r="N9" s="206">
        <v>76881.000000000029</v>
      </c>
      <c r="O9" s="206">
        <v>61504.000000000007</v>
      </c>
      <c r="P9" s="206">
        <f t="shared" si="1"/>
        <v>79.99895943080864</v>
      </c>
      <c r="Q9" s="206">
        <v>0</v>
      </c>
      <c r="R9" s="206">
        <v>0</v>
      </c>
      <c r="S9" s="206">
        <v>0</v>
      </c>
      <c r="T9" s="206">
        <v>0</v>
      </c>
      <c r="U9" s="206">
        <v>0</v>
      </c>
      <c r="V9" s="206">
        <v>2.6315789473684208</v>
      </c>
      <c r="W9" s="206">
        <v>0</v>
      </c>
      <c r="X9" s="206">
        <v>0</v>
      </c>
    </row>
    <row r="10" spans="1:24" ht="21" customHeight="1">
      <c r="A10" s="12" t="s">
        <v>6</v>
      </c>
      <c r="B10" s="206">
        <v>44418.999999999978</v>
      </c>
      <c r="C10" s="206">
        <v>35534.400000000009</v>
      </c>
      <c r="D10" s="206">
        <f t="shared" si="0"/>
        <v>79.998198968909762</v>
      </c>
      <c r="E10" s="206">
        <v>0</v>
      </c>
      <c r="F10" s="206">
        <v>0</v>
      </c>
      <c r="G10" s="206">
        <v>47.727272727272727</v>
      </c>
      <c r="H10" s="206">
        <v>0</v>
      </c>
      <c r="I10" s="206">
        <v>47.727272727272727</v>
      </c>
      <c r="J10" s="206">
        <v>0</v>
      </c>
      <c r="K10" s="206">
        <v>0</v>
      </c>
      <c r="L10" s="206">
        <v>0</v>
      </c>
      <c r="M10" s="12" t="s">
        <v>6</v>
      </c>
      <c r="N10" s="206">
        <v>44418.999999999978</v>
      </c>
      <c r="O10" s="206">
        <v>35534.400000000009</v>
      </c>
      <c r="P10" s="206">
        <f t="shared" si="1"/>
        <v>79.998198968909762</v>
      </c>
      <c r="Q10" s="206">
        <v>0</v>
      </c>
      <c r="R10" s="206">
        <v>0</v>
      </c>
      <c r="S10" s="206">
        <v>2.2727272727272729</v>
      </c>
      <c r="T10" s="206">
        <v>0</v>
      </c>
      <c r="U10" s="206">
        <v>0</v>
      </c>
      <c r="V10" s="206">
        <v>0</v>
      </c>
      <c r="W10" s="206">
        <v>0</v>
      </c>
      <c r="X10" s="206">
        <v>2.2727272727272729</v>
      </c>
    </row>
    <row r="11" spans="1:24" ht="21" customHeight="1">
      <c r="A11" s="12" t="s">
        <v>7</v>
      </c>
      <c r="B11" s="206">
        <v>68833.319999999992</v>
      </c>
      <c r="C11" s="206">
        <v>55179.599999999991</v>
      </c>
      <c r="D11" s="206">
        <f t="shared" si="0"/>
        <v>80.164083324761904</v>
      </c>
      <c r="E11" s="206">
        <v>0</v>
      </c>
      <c r="F11" s="206">
        <v>0</v>
      </c>
      <c r="G11" s="206">
        <v>56.962025316455701</v>
      </c>
      <c r="H11" s="206">
        <v>0</v>
      </c>
      <c r="I11" s="206">
        <v>2.5316455696202533</v>
      </c>
      <c r="J11" s="206">
        <v>0</v>
      </c>
      <c r="K11" s="206">
        <v>0</v>
      </c>
      <c r="L11" s="206">
        <v>0</v>
      </c>
      <c r="M11" s="12" t="s">
        <v>7</v>
      </c>
      <c r="N11" s="206">
        <v>68833.319999999992</v>
      </c>
      <c r="O11" s="206">
        <v>55179.599999999991</v>
      </c>
      <c r="P11" s="206">
        <f t="shared" si="1"/>
        <v>80.164083324761904</v>
      </c>
      <c r="Q11" s="206">
        <v>0</v>
      </c>
      <c r="R11" s="206">
        <v>0</v>
      </c>
      <c r="S11" s="206">
        <v>0</v>
      </c>
      <c r="T11" s="206">
        <v>0</v>
      </c>
      <c r="U11" s="206">
        <v>0</v>
      </c>
      <c r="V11" s="206">
        <v>39.24050632911392</v>
      </c>
      <c r="W11" s="206">
        <v>0</v>
      </c>
      <c r="X11" s="206">
        <v>1.2658227848101267</v>
      </c>
    </row>
    <row r="12" spans="1:24" ht="21" customHeight="1">
      <c r="A12" s="12" t="s">
        <v>8</v>
      </c>
      <c r="B12" s="206">
        <v>51201.999999999993</v>
      </c>
      <c r="C12" s="206">
        <v>40957.599999999999</v>
      </c>
      <c r="D12" s="206">
        <f t="shared" si="0"/>
        <v>79.992187805163866</v>
      </c>
      <c r="E12" s="206">
        <v>0</v>
      </c>
      <c r="F12" s="206">
        <v>0</v>
      </c>
      <c r="G12" s="206">
        <v>73.91304347826086</v>
      </c>
      <c r="H12" s="206">
        <v>4.3478260869565215</v>
      </c>
      <c r="I12" s="206">
        <v>21.739130434782609</v>
      </c>
      <c r="J12" s="206">
        <v>0</v>
      </c>
      <c r="K12" s="206">
        <v>0</v>
      </c>
      <c r="L12" s="206">
        <v>0</v>
      </c>
      <c r="M12" s="12" t="s">
        <v>8</v>
      </c>
      <c r="N12" s="206">
        <v>51201.999999999993</v>
      </c>
      <c r="O12" s="206">
        <v>40957.599999999999</v>
      </c>
      <c r="P12" s="206">
        <f t="shared" si="1"/>
        <v>79.992187805163866</v>
      </c>
      <c r="Q12" s="206">
        <v>0</v>
      </c>
      <c r="R12" s="206">
        <v>0</v>
      </c>
      <c r="S12" s="206">
        <v>0</v>
      </c>
      <c r="T12" s="206">
        <v>0</v>
      </c>
      <c r="U12" s="206">
        <v>0</v>
      </c>
      <c r="V12" s="206">
        <v>0</v>
      </c>
      <c r="W12" s="206">
        <v>0</v>
      </c>
      <c r="X12" s="206">
        <v>0</v>
      </c>
    </row>
    <row r="13" spans="1:24" ht="21" customHeight="1">
      <c r="A13" s="12" t="s">
        <v>9</v>
      </c>
      <c r="B13" s="206">
        <v>36855.600000000006</v>
      </c>
      <c r="C13" s="206">
        <v>29478.079999999998</v>
      </c>
      <c r="D13" s="206">
        <f t="shared" si="0"/>
        <v>79.982634932004899</v>
      </c>
      <c r="E13" s="206">
        <v>0</v>
      </c>
      <c r="F13" s="206">
        <v>0</v>
      </c>
      <c r="G13" s="206">
        <v>78.787878787878782</v>
      </c>
      <c r="H13" s="206">
        <v>6.0606060606060606</v>
      </c>
      <c r="I13" s="206">
        <v>15.151515151515152</v>
      </c>
      <c r="J13" s="206">
        <v>0</v>
      </c>
      <c r="K13" s="206">
        <v>0</v>
      </c>
      <c r="L13" s="206">
        <v>0</v>
      </c>
      <c r="M13" s="12" t="s">
        <v>9</v>
      </c>
      <c r="N13" s="206">
        <v>36855.600000000006</v>
      </c>
      <c r="O13" s="206">
        <v>29478.079999999998</v>
      </c>
      <c r="P13" s="206">
        <f t="shared" si="1"/>
        <v>79.982634932004899</v>
      </c>
      <c r="Q13" s="206">
        <v>0</v>
      </c>
      <c r="R13" s="206">
        <v>0</v>
      </c>
      <c r="S13" s="206">
        <v>0</v>
      </c>
      <c r="T13" s="206">
        <v>0</v>
      </c>
      <c r="U13" s="206">
        <v>0</v>
      </c>
      <c r="V13" s="206">
        <v>0</v>
      </c>
      <c r="W13" s="206">
        <v>0</v>
      </c>
      <c r="X13" s="206">
        <v>0</v>
      </c>
    </row>
    <row r="14" spans="1:24" ht="21" customHeight="1">
      <c r="A14" s="12" t="s">
        <v>37</v>
      </c>
      <c r="B14" s="206">
        <v>100582</v>
      </c>
      <c r="C14" s="206">
        <v>80140.999999999971</v>
      </c>
      <c r="D14" s="206">
        <f t="shared" si="0"/>
        <v>79.677278240639453</v>
      </c>
      <c r="E14" s="206">
        <v>0</v>
      </c>
      <c r="F14" s="206">
        <v>0</v>
      </c>
      <c r="G14" s="206">
        <v>44.155844155844157</v>
      </c>
      <c r="H14" s="206">
        <v>0</v>
      </c>
      <c r="I14" s="206">
        <v>55.844155844155843</v>
      </c>
      <c r="J14" s="206">
        <v>0</v>
      </c>
      <c r="K14" s="206">
        <v>0</v>
      </c>
      <c r="L14" s="206">
        <v>0</v>
      </c>
      <c r="M14" s="12" t="s">
        <v>37</v>
      </c>
      <c r="N14" s="206">
        <v>100582</v>
      </c>
      <c r="O14" s="206">
        <v>80140.999999999971</v>
      </c>
      <c r="P14" s="206">
        <f t="shared" si="1"/>
        <v>79.677278240639453</v>
      </c>
      <c r="Q14" s="206">
        <v>0</v>
      </c>
      <c r="R14" s="206">
        <v>0</v>
      </c>
      <c r="S14" s="206">
        <v>0</v>
      </c>
      <c r="T14" s="206">
        <v>0</v>
      </c>
      <c r="U14" s="206">
        <v>0</v>
      </c>
      <c r="V14" s="206">
        <v>0</v>
      </c>
      <c r="W14" s="206">
        <v>0</v>
      </c>
      <c r="X14" s="206">
        <v>0</v>
      </c>
    </row>
    <row r="15" spans="1:24" ht="21" customHeight="1">
      <c r="A15" s="12" t="s">
        <v>38</v>
      </c>
      <c r="B15" s="206">
        <v>38255.999999999993</v>
      </c>
      <c r="C15" s="206">
        <v>30599.8</v>
      </c>
      <c r="D15" s="206">
        <f t="shared" si="0"/>
        <v>79.986930154746986</v>
      </c>
      <c r="E15" s="206">
        <v>0</v>
      </c>
      <c r="F15" s="206">
        <v>0</v>
      </c>
      <c r="G15" s="206">
        <v>6.1224489795918364</v>
      </c>
      <c r="H15" s="206">
        <v>0</v>
      </c>
      <c r="I15" s="206">
        <v>71.428571428571431</v>
      </c>
      <c r="J15" s="206">
        <v>0</v>
      </c>
      <c r="K15" s="206">
        <v>0</v>
      </c>
      <c r="L15" s="206">
        <v>0</v>
      </c>
      <c r="M15" s="12" t="s">
        <v>38</v>
      </c>
      <c r="N15" s="206">
        <v>38255.999999999993</v>
      </c>
      <c r="O15" s="206">
        <v>30599.8</v>
      </c>
      <c r="P15" s="206">
        <f t="shared" si="1"/>
        <v>79.986930154746986</v>
      </c>
      <c r="Q15" s="206">
        <v>0</v>
      </c>
      <c r="R15" s="206">
        <v>0</v>
      </c>
      <c r="S15" s="206">
        <v>0</v>
      </c>
      <c r="T15" s="206">
        <v>0</v>
      </c>
      <c r="U15" s="206">
        <v>0</v>
      </c>
      <c r="V15" s="206">
        <v>22.448979591836736</v>
      </c>
      <c r="W15" s="206">
        <v>0</v>
      </c>
      <c r="X15" s="206">
        <v>0</v>
      </c>
    </row>
    <row r="16" spans="1:24" ht="21" customHeight="1" thickBot="1">
      <c r="A16" s="13" t="s">
        <v>10</v>
      </c>
      <c r="B16" s="160">
        <v>171339.28999999992</v>
      </c>
      <c r="C16" s="160">
        <v>137065.99999999994</v>
      </c>
      <c r="D16" s="160">
        <f t="shared" si="0"/>
        <v>79.996829682205401</v>
      </c>
      <c r="E16" s="160">
        <v>0</v>
      </c>
      <c r="F16" s="160">
        <v>0</v>
      </c>
      <c r="G16" s="160">
        <v>0</v>
      </c>
      <c r="H16" s="160">
        <v>0</v>
      </c>
      <c r="I16" s="160">
        <v>0</v>
      </c>
      <c r="J16" s="160">
        <v>0</v>
      </c>
      <c r="K16" s="160">
        <v>0</v>
      </c>
      <c r="L16" s="160">
        <v>0</v>
      </c>
      <c r="M16" s="13" t="s">
        <v>10</v>
      </c>
      <c r="N16" s="160">
        <v>171339.28999999992</v>
      </c>
      <c r="O16" s="160">
        <v>137065.99999999994</v>
      </c>
      <c r="P16" s="160">
        <f t="shared" si="1"/>
        <v>79.996829682205401</v>
      </c>
      <c r="Q16" s="160">
        <v>0</v>
      </c>
      <c r="R16" s="160">
        <v>0</v>
      </c>
      <c r="S16" s="160">
        <v>0</v>
      </c>
      <c r="T16" s="160">
        <v>0</v>
      </c>
      <c r="U16" s="160">
        <v>0</v>
      </c>
      <c r="V16" s="160">
        <v>0</v>
      </c>
      <c r="W16" s="160">
        <v>0</v>
      </c>
      <c r="X16" s="160">
        <v>0</v>
      </c>
    </row>
    <row r="17" spans="1:24" s="212" customFormat="1" ht="21" customHeight="1" thickTop="1" thickBot="1">
      <c r="A17" s="208" t="s">
        <v>11</v>
      </c>
      <c r="B17" s="210">
        <v>1164065.2599999998</v>
      </c>
      <c r="C17" s="211">
        <v>931018.48900000006</v>
      </c>
      <c r="D17" s="211">
        <f t="shared" si="0"/>
        <v>79.979922173779187</v>
      </c>
      <c r="E17" s="211">
        <v>0</v>
      </c>
      <c r="F17" s="211">
        <v>0.11415525114155251</v>
      </c>
      <c r="G17" s="211">
        <v>47.716894977168948</v>
      </c>
      <c r="H17" s="211">
        <v>0.57077625570776247</v>
      </c>
      <c r="I17" s="211">
        <v>42.80821917808219</v>
      </c>
      <c r="J17" s="211">
        <v>0.22831050228310501</v>
      </c>
      <c r="K17" s="211">
        <v>0.11415525114155251</v>
      </c>
      <c r="L17" s="211">
        <v>0</v>
      </c>
      <c r="M17" s="208" t="s">
        <v>11</v>
      </c>
      <c r="N17" s="210">
        <v>1164065.2599999998</v>
      </c>
      <c r="O17" s="211">
        <v>931018.48900000006</v>
      </c>
      <c r="P17" s="211">
        <f t="shared" si="1"/>
        <v>79.979922173779187</v>
      </c>
      <c r="Q17" s="211">
        <v>0</v>
      </c>
      <c r="R17" s="211">
        <v>0</v>
      </c>
      <c r="S17" s="211">
        <v>0.22831050228310501</v>
      </c>
      <c r="T17" s="211">
        <v>0</v>
      </c>
      <c r="U17" s="211">
        <v>0</v>
      </c>
      <c r="V17" s="211">
        <v>7.6484018264840179</v>
      </c>
      <c r="W17" s="211">
        <v>0.22831050228310501</v>
      </c>
      <c r="X17" s="211">
        <v>0.34246575342465752</v>
      </c>
    </row>
    <row r="18" spans="1:24" s="212" customFormat="1" ht="21" customHeight="1" thickTop="1" thickBot="1">
      <c r="A18" s="213" t="s">
        <v>12</v>
      </c>
      <c r="B18" s="215"/>
      <c r="C18" s="215"/>
      <c r="D18" s="215"/>
      <c r="E18" s="215"/>
      <c r="F18" s="215"/>
      <c r="G18" s="215"/>
      <c r="H18" s="215"/>
      <c r="I18" s="215"/>
      <c r="J18" s="215"/>
      <c r="K18" s="215"/>
      <c r="L18" s="215"/>
      <c r="M18" s="213" t="s">
        <v>12</v>
      </c>
      <c r="N18" s="215"/>
      <c r="O18" s="215"/>
      <c r="P18" s="215"/>
      <c r="Q18" s="215"/>
      <c r="R18" s="215"/>
      <c r="S18" s="215"/>
      <c r="T18" s="215"/>
      <c r="U18" s="215"/>
      <c r="V18" s="215"/>
      <c r="W18" s="215"/>
      <c r="X18" s="215"/>
    </row>
    <row r="19" spans="1:24" ht="21" customHeight="1" thickTop="1">
      <c r="A19" s="231" t="s">
        <v>39</v>
      </c>
      <c r="B19" s="160">
        <v>143371.78</v>
      </c>
      <c r="C19" s="160">
        <v>114753.69999999998</v>
      </c>
      <c r="D19" s="160">
        <f t="shared" si="0"/>
        <v>80.03925179697147</v>
      </c>
      <c r="E19" s="160">
        <v>0</v>
      </c>
      <c r="F19" s="160">
        <v>0</v>
      </c>
      <c r="G19" s="160">
        <v>51.401869158878498</v>
      </c>
      <c r="H19" s="160">
        <v>0</v>
      </c>
      <c r="I19" s="160">
        <v>43.925233644859816</v>
      </c>
      <c r="J19" s="160">
        <v>0</v>
      </c>
      <c r="K19" s="160">
        <v>0</v>
      </c>
      <c r="L19" s="160">
        <v>0</v>
      </c>
      <c r="M19" s="231" t="s">
        <v>39</v>
      </c>
      <c r="N19" s="160">
        <v>143371.78</v>
      </c>
      <c r="O19" s="160">
        <v>114753.69999999998</v>
      </c>
      <c r="P19" s="160">
        <f t="shared" si="1"/>
        <v>80.03925179697147</v>
      </c>
      <c r="Q19" s="160">
        <v>0</v>
      </c>
      <c r="R19" s="160">
        <v>4.6728971962616823</v>
      </c>
      <c r="S19" s="160">
        <v>0</v>
      </c>
      <c r="T19" s="160">
        <v>0</v>
      </c>
      <c r="U19" s="160">
        <v>0</v>
      </c>
      <c r="V19" s="160">
        <v>0</v>
      </c>
      <c r="W19" s="160">
        <v>0</v>
      </c>
      <c r="X19" s="160">
        <v>0</v>
      </c>
    </row>
    <row r="20" spans="1:24" ht="21" customHeight="1">
      <c r="A20" s="12" t="s">
        <v>40</v>
      </c>
      <c r="B20" s="206">
        <v>202190.31000000006</v>
      </c>
      <c r="C20" s="206">
        <v>161349.96799999999</v>
      </c>
      <c r="D20" s="160">
        <f t="shared" si="0"/>
        <v>79.801038932083316</v>
      </c>
      <c r="E20" s="206">
        <v>0</v>
      </c>
      <c r="F20" s="206">
        <v>0</v>
      </c>
      <c r="G20" s="206">
        <v>3.5460992907801421</v>
      </c>
      <c r="H20" s="206">
        <v>0</v>
      </c>
      <c r="I20" s="206">
        <v>90.780141843971634</v>
      </c>
      <c r="J20" s="206">
        <v>0.70921985815602839</v>
      </c>
      <c r="K20" s="206">
        <v>0</v>
      </c>
      <c r="L20" s="206">
        <v>0</v>
      </c>
      <c r="M20" s="12" t="s">
        <v>40</v>
      </c>
      <c r="N20" s="206">
        <v>202190.31000000006</v>
      </c>
      <c r="O20" s="206">
        <v>161349.96799999999</v>
      </c>
      <c r="P20" s="206">
        <f t="shared" si="1"/>
        <v>79.801038932083316</v>
      </c>
      <c r="Q20" s="206">
        <v>0</v>
      </c>
      <c r="R20" s="206">
        <v>2.1276595744680851</v>
      </c>
      <c r="S20" s="206">
        <v>2.8368794326241136</v>
      </c>
      <c r="T20" s="206">
        <v>0</v>
      </c>
      <c r="U20" s="206">
        <v>0</v>
      </c>
      <c r="V20" s="206">
        <v>0</v>
      </c>
      <c r="W20" s="206">
        <v>0</v>
      </c>
      <c r="X20" s="206">
        <v>0</v>
      </c>
    </row>
    <row r="21" spans="1:24" ht="21" customHeight="1" thickBot="1">
      <c r="A21" s="13" t="s">
        <v>13</v>
      </c>
      <c r="B21" s="158">
        <v>151523.4</v>
      </c>
      <c r="C21" s="158">
        <v>121145.06000000001</v>
      </c>
      <c r="D21" s="160">
        <f t="shared" si="0"/>
        <v>79.951387046489202</v>
      </c>
      <c r="E21" s="158">
        <v>0</v>
      </c>
      <c r="F21" s="158">
        <v>0</v>
      </c>
      <c r="G21" s="158">
        <v>36.507936507936506</v>
      </c>
      <c r="H21" s="158">
        <v>0</v>
      </c>
      <c r="I21" s="158">
        <v>59.523809523809526</v>
      </c>
      <c r="J21" s="158">
        <v>0</v>
      </c>
      <c r="K21" s="158">
        <v>0</v>
      </c>
      <c r="L21" s="158">
        <v>0</v>
      </c>
      <c r="M21" s="13" t="s">
        <v>13</v>
      </c>
      <c r="N21" s="158">
        <v>151523.4</v>
      </c>
      <c r="O21" s="158">
        <v>121145.06000000001</v>
      </c>
      <c r="P21" s="160">
        <f t="shared" si="1"/>
        <v>79.951387046489202</v>
      </c>
      <c r="Q21" s="158">
        <v>0</v>
      </c>
      <c r="R21" s="158">
        <v>3.9682539682539679</v>
      </c>
      <c r="S21" s="158">
        <v>0</v>
      </c>
      <c r="T21" s="158">
        <v>0</v>
      </c>
      <c r="U21" s="158">
        <v>0</v>
      </c>
      <c r="V21" s="158">
        <v>0</v>
      </c>
      <c r="W21" s="158">
        <v>0</v>
      </c>
      <c r="X21" s="158">
        <v>0</v>
      </c>
    </row>
    <row r="22" spans="1:24" s="212" customFormat="1" ht="21" customHeight="1" thickTop="1" thickBot="1">
      <c r="A22" s="208" t="s">
        <v>11</v>
      </c>
      <c r="B22" s="210">
        <v>497085.49000000011</v>
      </c>
      <c r="C22" s="240">
        <v>397248.72799999994</v>
      </c>
      <c r="D22" s="211">
        <f t="shared" si="0"/>
        <v>79.915575085484775</v>
      </c>
      <c r="E22" s="240">
        <v>0</v>
      </c>
      <c r="F22" s="240">
        <v>0</v>
      </c>
      <c r="G22" s="240">
        <v>0</v>
      </c>
      <c r="H22" s="240">
        <v>0</v>
      </c>
      <c r="I22" s="240">
        <v>0</v>
      </c>
      <c r="J22" s="240">
        <v>0</v>
      </c>
      <c r="K22" s="240">
        <v>0</v>
      </c>
      <c r="L22" s="240">
        <v>0</v>
      </c>
      <c r="M22" s="208" t="s">
        <v>11</v>
      </c>
      <c r="N22" s="210">
        <v>497085.49000000011</v>
      </c>
      <c r="O22" s="240">
        <v>397248.72799999994</v>
      </c>
      <c r="P22" s="211">
        <f t="shared" si="1"/>
        <v>79.915575085484775</v>
      </c>
      <c r="Q22" s="240">
        <v>0</v>
      </c>
      <c r="R22" s="240">
        <v>0</v>
      </c>
      <c r="S22" s="240">
        <v>0</v>
      </c>
      <c r="T22" s="240">
        <v>0</v>
      </c>
      <c r="U22" s="240">
        <v>0</v>
      </c>
      <c r="V22" s="240">
        <v>0</v>
      </c>
      <c r="W22" s="240">
        <v>0</v>
      </c>
      <c r="X22" s="240">
        <v>0</v>
      </c>
    </row>
    <row r="23" spans="1:24" s="212" customFormat="1" ht="21" customHeight="1" thickTop="1" thickBot="1">
      <c r="A23" s="28" t="s">
        <v>14</v>
      </c>
      <c r="B23" s="215">
        <v>1661150.7500000002</v>
      </c>
      <c r="C23" s="215">
        <v>1328267.216999999</v>
      </c>
      <c r="D23" s="215">
        <f t="shared" si="0"/>
        <v>79.960666844956648</v>
      </c>
      <c r="E23" s="215">
        <v>0</v>
      </c>
      <c r="F23" s="215">
        <v>0.08</v>
      </c>
      <c r="G23" s="215">
        <v>41.92</v>
      </c>
      <c r="H23" s="215">
        <v>0.4</v>
      </c>
      <c r="I23" s="215">
        <v>50</v>
      </c>
      <c r="J23" s="215">
        <v>0.24</v>
      </c>
      <c r="K23" s="215">
        <v>0.08</v>
      </c>
      <c r="L23" s="215">
        <v>0</v>
      </c>
      <c r="M23" s="28" t="s">
        <v>14</v>
      </c>
      <c r="N23" s="215">
        <v>1661150.7500000002</v>
      </c>
      <c r="O23" s="215">
        <v>1328267.216999999</v>
      </c>
      <c r="P23" s="215">
        <f t="shared" si="1"/>
        <v>79.960666844956648</v>
      </c>
      <c r="Q23" s="215">
        <v>0</v>
      </c>
      <c r="R23" s="215">
        <v>1.04</v>
      </c>
      <c r="S23" s="215">
        <v>0.48</v>
      </c>
      <c r="T23" s="215">
        <v>0</v>
      </c>
      <c r="U23" s="215">
        <v>0</v>
      </c>
      <c r="V23" s="215">
        <v>5.36</v>
      </c>
      <c r="W23" s="215">
        <v>0.16</v>
      </c>
      <c r="X23" s="215">
        <v>0.24</v>
      </c>
    </row>
    <row r="24" spans="1:24" ht="21.75" customHeight="1" thickTop="1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43" t="s">
        <v>20</v>
      </c>
      <c r="M24" s="3"/>
      <c r="N24" s="3"/>
      <c r="O24" s="3"/>
      <c r="P24" s="3"/>
      <c r="Q24" s="85"/>
      <c r="R24" s="85"/>
      <c r="S24" s="85"/>
      <c r="T24" s="85"/>
      <c r="U24" s="85"/>
      <c r="V24" s="85"/>
      <c r="W24" s="85"/>
    </row>
    <row r="25" spans="1:24" ht="16.5" customHeight="1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</row>
    <row r="26" spans="1:24" ht="11.25" customHeight="1" thickBot="1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</row>
    <row r="27" spans="1:24" ht="23.25" customHeight="1">
      <c r="A27" s="511" t="s">
        <v>62</v>
      </c>
      <c r="B27" s="511"/>
      <c r="C27" s="511"/>
      <c r="D27" s="511"/>
      <c r="E27" s="511"/>
      <c r="F27" s="511"/>
      <c r="G27" s="35"/>
      <c r="H27" s="35"/>
      <c r="I27" s="35"/>
      <c r="J27" s="35"/>
      <c r="K27" s="35"/>
      <c r="L27" s="35"/>
      <c r="M27" s="511" t="s">
        <v>62</v>
      </c>
      <c r="N27" s="511"/>
      <c r="O27" s="511"/>
      <c r="P27" s="511"/>
      <c r="Q27" s="35"/>
      <c r="R27" s="35"/>
      <c r="S27" s="35"/>
      <c r="T27" s="35"/>
      <c r="U27" s="35"/>
      <c r="V27" s="35"/>
      <c r="W27" s="35"/>
      <c r="X27" s="35"/>
    </row>
  </sheetData>
  <mergeCells count="16">
    <mergeCell ref="A27:F27"/>
    <mergeCell ref="M27:P27"/>
    <mergeCell ref="A1:K1"/>
    <mergeCell ref="M1:X1"/>
    <mergeCell ref="A2:K2"/>
    <mergeCell ref="M2:X2"/>
    <mergeCell ref="A3:A4"/>
    <mergeCell ref="B3:B4"/>
    <mergeCell ref="C3:C4"/>
    <mergeCell ref="D3:D4"/>
    <mergeCell ref="E3:K3"/>
    <mergeCell ref="M3:M4"/>
    <mergeCell ref="N3:N4"/>
    <mergeCell ref="O3:O4"/>
    <mergeCell ref="P3:P4"/>
    <mergeCell ref="Q3:X3"/>
  </mergeCells>
  <printOptions horizontalCentered="1"/>
  <pageMargins left="0.70866141732283472" right="0.70866141732283472" top="0.59055118110236227" bottom="0.19685039370078741" header="0.31496062992125984" footer="0.31496062992125984"/>
  <pageSetup paperSize="9" scale="90" orientation="landscape" r:id="rId1"/>
  <colBreaks count="1" manualBreakCount="1">
    <brk id="12" max="26" man="1"/>
  </colBreaks>
</worksheet>
</file>

<file path=xl/worksheets/sheet11.xml><?xml version="1.0" encoding="utf-8"?>
<worksheet xmlns="http://schemas.openxmlformats.org/spreadsheetml/2006/main" xmlns:r="http://schemas.openxmlformats.org/officeDocument/2006/relationships">
  <dimension ref="A1:Y54"/>
  <sheetViews>
    <sheetView rightToLeft="1" view="pageBreakPreview" topLeftCell="A16" zoomScaleSheetLayoutView="100" workbookViewId="0">
      <selection activeCell="L57" sqref="L57"/>
    </sheetView>
  </sheetViews>
  <sheetFormatPr defaultRowHeight="14.25"/>
  <cols>
    <col min="1" max="1" width="8.25" customWidth="1"/>
    <col min="2" max="2" width="6.75" style="134" customWidth="1"/>
    <col min="3" max="3" width="6.625" customWidth="1"/>
    <col min="4" max="4" width="6.375" customWidth="1"/>
    <col min="5" max="5" width="6.25" customWidth="1"/>
    <col min="6" max="6" width="6.75" customWidth="1"/>
    <col min="7" max="7" width="10.375" customWidth="1"/>
    <col min="8" max="9" width="4.375" customWidth="1"/>
    <col min="10" max="10" width="7.25" customWidth="1"/>
    <col min="11" max="11" width="4.375" customWidth="1"/>
    <col min="12" max="12" width="6.75" customWidth="1"/>
    <col min="13" max="13" width="0.625" customWidth="1"/>
    <col min="14" max="14" width="4.625" customWidth="1"/>
    <col min="15" max="15" width="4.125" bestFit="1" customWidth="1"/>
    <col min="16" max="16" width="5.875" customWidth="1"/>
    <col min="17" max="17" width="4.25" customWidth="1"/>
    <col min="18" max="18" width="5.375" customWidth="1"/>
    <col min="19" max="19" width="0.625" customWidth="1"/>
    <col min="20" max="20" width="5.25" customWidth="1"/>
    <col min="21" max="21" width="5.875" customWidth="1"/>
    <col min="22" max="22" width="6.75" customWidth="1"/>
    <col min="23" max="23" width="5.125" customWidth="1"/>
    <col min="24" max="24" width="6.75" customWidth="1"/>
  </cols>
  <sheetData>
    <row r="1" spans="1:25" ht="21" customHeight="1">
      <c r="A1" s="512" t="s">
        <v>128</v>
      </c>
      <c r="B1" s="512"/>
      <c r="C1" s="512"/>
      <c r="D1" s="512"/>
      <c r="E1" s="512"/>
      <c r="F1" s="512"/>
      <c r="G1" s="512"/>
      <c r="H1" s="512"/>
      <c r="I1" s="512"/>
      <c r="J1" s="512"/>
      <c r="K1" s="512"/>
      <c r="L1" s="512"/>
      <c r="M1" s="512"/>
      <c r="N1" s="512"/>
      <c r="O1" s="512"/>
      <c r="P1" s="512"/>
      <c r="Q1" s="512"/>
      <c r="R1" s="512"/>
      <c r="S1" s="512"/>
      <c r="T1" s="512"/>
      <c r="U1" s="512"/>
      <c r="V1" s="512"/>
      <c r="W1" s="512"/>
      <c r="X1" s="512"/>
    </row>
    <row r="2" spans="1:25" ht="18.75" customHeight="1" thickBot="1">
      <c r="A2" s="513" t="s">
        <v>115</v>
      </c>
      <c r="B2" s="513"/>
      <c r="C2" s="513"/>
      <c r="D2" s="513"/>
      <c r="E2" s="513"/>
      <c r="F2" s="513"/>
      <c r="G2" s="513"/>
      <c r="H2" s="513"/>
      <c r="I2" s="513"/>
      <c r="J2" s="513"/>
      <c r="K2" s="513"/>
      <c r="L2" s="513"/>
      <c r="M2" s="513"/>
      <c r="N2" s="513"/>
      <c r="O2" s="513"/>
      <c r="P2" s="513"/>
      <c r="Q2" s="513"/>
      <c r="R2" s="513"/>
      <c r="S2" s="513"/>
      <c r="T2" s="513"/>
      <c r="U2" s="513"/>
      <c r="V2" s="513"/>
      <c r="W2" s="513"/>
      <c r="X2" s="513"/>
    </row>
    <row r="3" spans="1:25" ht="31.5" customHeight="1" thickTop="1">
      <c r="A3" s="514" t="s">
        <v>0</v>
      </c>
      <c r="B3" s="514" t="s">
        <v>88</v>
      </c>
      <c r="C3" s="514" t="s">
        <v>95</v>
      </c>
      <c r="D3" s="548" t="s">
        <v>43</v>
      </c>
      <c r="E3" s="548"/>
      <c r="F3" s="514" t="s">
        <v>45</v>
      </c>
      <c r="G3" s="514" t="s">
        <v>135</v>
      </c>
      <c r="H3" s="548" t="s">
        <v>134</v>
      </c>
      <c r="I3" s="548"/>
      <c r="J3" s="548"/>
      <c r="K3" s="548"/>
      <c r="L3" s="548"/>
      <c r="M3" s="548"/>
      <c r="N3" s="548"/>
      <c r="O3" s="548"/>
      <c r="P3" s="548"/>
      <c r="Q3" s="548"/>
      <c r="R3" s="548"/>
      <c r="S3" s="548"/>
      <c r="T3" s="548"/>
      <c r="U3" s="548"/>
      <c r="V3" s="548"/>
      <c r="W3" s="548"/>
      <c r="X3" s="548"/>
    </row>
    <row r="4" spans="1:25" ht="17.25" customHeight="1">
      <c r="A4" s="550"/>
      <c r="B4" s="550"/>
      <c r="C4" s="550"/>
      <c r="D4" s="549"/>
      <c r="E4" s="549"/>
      <c r="F4" s="550"/>
      <c r="G4" s="550"/>
      <c r="H4" s="551" t="s">
        <v>46</v>
      </c>
      <c r="I4" s="551"/>
      <c r="J4" s="551"/>
      <c r="K4" s="551"/>
      <c r="L4" s="551"/>
      <c r="M4" s="550"/>
      <c r="N4" s="551" t="s">
        <v>47</v>
      </c>
      <c r="O4" s="551"/>
      <c r="P4" s="551"/>
      <c r="Q4" s="551"/>
      <c r="R4" s="551"/>
      <c r="S4" s="550"/>
      <c r="T4" s="551" t="s">
        <v>48</v>
      </c>
      <c r="U4" s="551"/>
      <c r="V4" s="551"/>
      <c r="W4" s="551"/>
      <c r="X4" s="551"/>
    </row>
    <row r="5" spans="1:25" ht="26.25" customHeight="1">
      <c r="A5" s="515"/>
      <c r="B5" s="515"/>
      <c r="C5" s="515"/>
      <c r="D5" s="26" t="s">
        <v>42</v>
      </c>
      <c r="E5" s="26" t="s">
        <v>44</v>
      </c>
      <c r="F5" s="515"/>
      <c r="G5" s="515"/>
      <c r="H5" s="26" t="s">
        <v>49</v>
      </c>
      <c r="I5" s="26" t="s">
        <v>50</v>
      </c>
      <c r="J5" s="50" t="s">
        <v>52</v>
      </c>
      <c r="K5" s="26" t="s">
        <v>51</v>
      </c>
      <c r="L5" s="26" t="s">
        <v>36</v>
      </c>
      <c r="M5" s="550"/>
      <c r="N5" s="26" t="s">
        <v>49</v>
      </c>
      <c r="O5" s="26" t="s">
        <v>50</v>
      </c>
      <c r="P5" s="50" t="s">
        <v>52</v>
      </c>
      <c r="Q5" s="26" t="s">
        <v>51</v>
      </c>
      <c r="R5" s="26" t="s">
        <v>36</v>
      </c>
      <c r="S5" s="550"/>
      <c r="T5" s="26" t="s">
        <v>49</v>
      </c>
      <c r="U5" s="26" t="s">
        <v>50</v>
      </c>
      <c r="V5" s="50" t="s">
        <v>52</v>
      </c>
      <c r="W5" s="26" t="s">
        <v>51</v>
      </c>
      <c r="X5" s="26" t="s">
        <v>36</v>
      </c>
    </row>
    <row r="6" spans="1:25" ht="23.1" customHeight="1">
      <c r="A6" s="521" t="s">
        <v>1</v>
      </c>
      <c r="B6" s="290" t="s">
        <v>18</v>
      </c>
      <c r="C6" s="419">
        <v>6</v>
      </c>
      <c r="D6" s="420">
        <v>4</v>
      </c>
      <c r="E6" s="421">
        <v>66.666666666666671</v>
      </c>
      <c r="F6" s="419">
        <v>4</v>
      </c>
      <c r="G6" s="422">
        <v>100</v>
      </c>
      <c r="H6" s="419">
        <v>0</v>
      </c>
      <c r="I6" s="419">
        <v>0</v>
      </c>
      <c r="J6" s="419">
        <v>0</v>
      </c>
      <c r="K6" s="419">
        <v>0</v>
      </c>
      <c r="L6" s="419">
        <f>SUM(H6:K6)</f>
        <v>0</v>
      </c>
      <c r="M6" s="423"/>
      <c r="N6" s="419">
        <v>0</v>
      </c>
      <c r="O6" s="419">
        <v>0</v>
      </c>
      <c r="P6" s="419">
        <v>0</v>
      </c>
      <c r="Q6" s="419">
        <v>0</v>
      </c>
      <c r="R6" s="419">
        <f>SUM(N6:Q6)</f>
        <v>0</v>
      </c>
      <c r="S6" s="423"/>
      <c r="T6" s="419">
        <v>4</v>
      </c>
      <c r="U6" s="419">
        <v>0</v>
      </c>
      <c r="V6" s="419">
        <v>0</v>
      </c>
      <c r="W6" s="419">
        <v>0</v>
      </c>
      <c r="X6" s="419">
        <f>SUM(T6:W6)</f>
        <v>4</v>
      </c>
    </row>
    <row r="7" spans="1:25" ht="23.1" customHeight="1">
      <c r="A7" s="522"/>
      <c r="B7" s="291" t="s">
        <v>19</v>
      </c>
      <c r="C7" s="424">
        <v>2</v>
      </c>
      <c r="D7" s="425">
        <v>1</v>
      </c>
      <c r="E7" s="426">
        <v>50</v>
      </c>
      <c r="F7" s="424">
        <v>1</v>
      </c>
      <c r="G7" s="427">
        <v>100</v>
      </c>
      <c r="H7" s="424">
        <v>0</v>
      </c>
      <c r="I7" s="424">
        <v>0</v>
      </c>
      <c r="J7" s="424">
        <v>0</v>
      </c>
      <c r="K7" s="424">
        <v>0</v>
      </c>
      <c r="L7" s="424">
        <f t="shared" ref="L7:L25" si="0">SUM(H7:K7)</f>
        <v>0</v>
      </c>
      <c r="M7" s="428"/>
      <c r="N7" s="424">
        <v>0</v>
      </c>
      <c r="O7" s="424">
        <v>0</v>
      </c>
      <c r="P7" s="424">
        <v>0</v>
      </c>
      <c r="Q7" s="424">
        <v>0</v>
      </c>
      <c r="R7" s="424">
        <f t="shared" ref="R7:R25" si="1">SUM(N7:Q7)</f>
        <v>0</v>
      </c>
      <c r="S7" s="428"/>
      <c r="T7" s="424">
        <v>1</v>
      </c>
      <c r="U7" s="424">
        <v>0</v>
      </c>
      <c r="V7" s="424">
        <v>0</v>
      </c>
      <c r="W7" s="424">
        <v>0</v>
      </c>
      <c r="X7" s="424">
        <f t="shared" ref="X7:X25" si="2">SUM(T7:W7)</f>
        <v>1</v>
      </c>
      <c r="Y7" s="289"/>
    </row>
    <row r="8" spans="1:25" ht="23.1" customHeight="1">
      <c r="A8" s="521" t="s">
        <v>2</v>
      </c>
      <c r="B8" s="290" t="s">
        <v>18</v>
      </c>
      <c r="C8" s="419">
        <v>7</v>
      </c>
      <c r="D8" s="420">
        <v>5</v>
      </c>
      <c r="E8" s="421">
        <v>71.428571428571431</v>
      </c>
      <c r="F8" s="419">
        <v>5</v>
      </c>
      <c r="G8" s="422">
        <v>100</v>
      </c>
      <c r="H8" s="419">
        <v>0</v>
      </c>
      <c r="I8" s="419">
        <v>0</v>
      </c>
      <c r="J8" s="419">
        <v>0</v>
      </c>
      <c r="K8" s="419">
        <v>0</v>
      </c>
      <c r="L8" s="419">
        <f t="shared" si="0"/>
        <v>0</v>
      </c>
      <c r="M8" s="423"/>
      <c r="N8" s="419">
        <v>2</v>
      </c>
      <c r="O8" s="419">
        <v>0</v>
      </c>
      <c r="P8" s="419">
        <v>0</v>
      </c>
      <c r="Q8" s="419">
        <v>0</v>
      </c>
      <c r="R8" s="419">
        <f t="shared" si="1"/>
        <v>2</v>
      </c>
      <c r="S8" s="423"/>
      <c r="T8" s="419">
        <v>3</v>
      </c>
      <c r="U8" s="419">
        <v>0</v>
      </c>
      <c r="V8" s="419">
        <v>0</v>
      </c>
      <c r="W8" s="419">
        <v>0</v>
      </c>
      <c r="X8" s="419">
        <f t="shared" si="2"/>
        <v>3</v>
      </c>
    </row>
    <row r="9" spans="1:25" ht="23.1" customHeight="1">
      <c r="A9" s="522"/>
      <c r="B9" s="291" t="s">
        <v>19</v>
      </c>
      <c r="C9" s="424">
        <v>4</v>
      </c>
      <c r="D9" s="425">
        <v>0</v>
      </c>
      <c r="E9" s="426">
        <v>0</v>
      </c>
      <c r="F9" s="424">
        <v>0</v>
      </c>
      <c r="G9" s="427">
        <v>0</v>
      </c>
      <c r="H9" s="424">
        <v>0</v>
      </c>
      <c r="I9" s="424">
        <v>0</v>
      </c>
      <c r="J9" s="424">
        <v>0</v>
      </c>
      <c r="K9" s="424">
        <v>0</v>
      </c>
      <c r="L9" s="424">
        <f t="shared" si="0"/>
        <v>0</v>
      </c>
      <c r="M9" s="428"/>
      <c r="N9" s="424">
        <v>0</v>
      </c>
      <c r="O9" s="424">
        <v>0</v>
      </c>
      <c r="P9" s="424">
        <v>0</v>
      </c>
      <c r="Q9" s="424">
        <v>0</v>
      </c>
      <c r="R9" s="424">
        <f t="shared" si="1"/>
        <v>0</v>
      </c>
      <c r="S9" s="428"/>
      <c r="T9" s="424">
        <v>0</v>
      </c>
      <c r="U9" s="424">
        <v>0</v>
      </c>
      <c r="V9" s="424">
        <v>0</v>
      </c>
      <c r="W9" s="424">
        <v>0</v>
      </c>
      <c r="X9" s="424">
        <f t="shared" si="2"/>
        <v>0</v>
      </c>
    </row>
    <row r="10" spans="1:25" ht="23.1" customHeight="1">
      <c r="A10" s="521" t="s">
        <v>3</v>
      </c>
      <c r="B10" s="290" t="s">
        <v>18</v>
      </c>
      <c r="C10" s="429">
        <v>49</v>
      </c>
      <c r="D10" s="430">
        <v>4</v>
      </c>
      <c r="E10" s="431">
        <v>8.3333333333333339</v>
      </c>
      <c r="F10" s="429">
        <v>5</v>
      </c>
      <c r="G10" s="432">
        <v>25</v>
      </c>
      <c r="H10" s="429">
        <v>0</v>
      </c>
      <c r="I10" s="429">
        <v>0</v>
      </c>
      <c r="J10" s="429">
        <v>0</v>
      </c>
      <c r="K10" s="429">
        <v>1</v>
      </c>
      <c r="L10" s="429">
        <f t="shared" si="0"/>
        <v>1</v>
      </c>
      <c r="M10" s="433"/>
      <c r="N10" s="429">
        <v>2</v>
      </c>
      <c r="O10" s="429">
        <v>0</v>
      </c>
      <c r="P10" s="429">
        <v>0</v>
      </c>
      <c r="Q10" s="429">
        <v>0</v>
      </c>
      <c r="R10" s="429">
        <f t="shared" si="1"/>
        <v>2</v>
      </c>
      <c r="S10" s="433"/>
      <c r="T10" s="429">
        <v>0</v>
      </c>
      <c r="U10" s="429">
        <v>0</v>
      </c>
      <c r="V10" s="429">
        <v>0</v>
      </c>
      <c r="W10" s="429">
        <v>2</v>
      </c>
      <c r="X10" s="419">
        <f t="shared" si="2"/>
        <v>2</v>
      </c>
    </row>
    <row r="11" spans="1:25" ht="23.1" customHeight="1">
      <c r="A11" s="522"/>
      <c r="B11" s="291" t="s">
        <v>19</v>
      </c>
      <c r="C11" s="434">
        <v>37</v>
      </c>
      <c r="D11" s="435">
        <v>0</v>
      </c>
      <c r="E11" s="436">
        <v>0</v>
      </c>
      <c r="F11" s="434">
        <v>0</v>
      </c>
      <c r="G11" s="437">
        <v>0</v>
      </c>
      <c r="H11" s="434">
        <v>0</v>
      </c>
      <c r="I11" s="434">
        <v>0</v>
      </c>
      <c r="J11" s="434">
        <v>0</v>
      </c>
      <c r="K11" s="434">
        <v>0</v>
      </c>
      <c r="L11" s="434">
        <f t="shared" si="0"/>
        <v>0</v>
      </c>
      <c r="M11" s="438"/>
      <c r="N11" s="434">
        <v>0</v>
      </c>
      <c r="O11" s="434">
        <v>0</v>
      </c>
      <c r="P11" s="434">
        <v>0</v>
      </c>
      <c r="Q11" s="434">
        <v>0</v>
      </c>
      <c r="R11" s="434">
        <f t="shared" si="1"/>
        <v>0</v>
      </c>
      <c r="S11" s="438"/>
      <c r="T11" s="434">
        <v>0</v>
      </c>
      <c r="U11" s="434">
        <v>0</v>
      </c>
      <c r="V11" s="434">
        <v>0</v>
      </c>
      <c r="W11" s="434">
        <v>0</v>
      </c>
      <c r="X11" s="424">
        <f t="shared" si="2"/>
        <v>0</v>
      </c>
    </row>
    <row r="12" spans="1:25" ht="23.1" customHeight="1">
      <c r="A12" s="521" t="s">
        <v>4</v>
      </c>
      <c r="B12" s="290" t="s">
        <v>18</v>
      </c>
      <c r="C12" s="429">
        <v>15</v>
      </c>
      <c r="D12" s="430">
        <v>1</v>
      </c>
      <c r="E12" s="431">
        <v>6.666666666666667</v>
      </c>
      <c r="F12" s="429">
        <v>1</v>
      </c>
      <c r="G12" s="432">
        <v>0</v>
      </c>
      <c r="H12" s="429">
        <v>1</v>
      </c>
      <c r="I12" s="429">
        <v>0</v>
      </c>
      <c r="J12" s="429">
        <v>0</v>
      </c>
      <c r="K12" s="429">
        <v>0</v>
      </c>
      <c r="L12" s="429">
        <f t="shared" si="0"/>
        <v>1</v>
      </c>
      <c r="M12" s="433"/>
      <c r="N12" s="429">
        <v>0</v>
      </c>
      <c r="O12" s="429">
        <v>0</v>
      </c>
      <c r="P12" s="429">
        <v>0</v>
      </c>
      <c r="Q12" s="429">
        <v>0</v>
      </c>
      <c r="R12" s="429">
        <f t="shared" si="1"/>
        <v>0</v>
      </c>
      <c r="S12" s="433"/>
      <c r="T12" s="429">
        <v>0</v>
      </c>
      <c r="U12" s="429">
        <v>0</v>
      </c>
      <c r="V12" s="429">
        <v>0</v>
      </c>
      <c r="W12" s="429">
        <v>0</v>
      </c>
      <c r="X12" s="419">
        <f t="shared" si="2"/>
        <v>0</v>
      </c>
    </row>
    <row r="13" spans="1:25" ht="23.1" customHeight="1">
      <c r="A13" s="522"/>
      <c r="B13" s="291" t="s">
        <v>19</v>
      </c>
      <c r="C13" s="434">
        <v>3</v>
      </c>
      <c r="D13" s="435">
        <v>0</v>
      </c>
      <c r="E13" s="436">
        <v>0</v>
      </c>
      <c r="F13" s="434">
        <v>0</v>
      </c>
      <c r="G13" s="437">
        <v>0</v>
      </c>
      <c r="H13" s="434">
        <v>0</v>
      </c>
      <c r="I13" s="434">
        <v>0</v>
      </c>
      <c r="J13" s="434">
        <v>0</v>
      </c>
      <c r="K13" s="434">
        <v>0</v>
      </c>
      <c r="L13" s="434">
        <f t="shared" si="0"/>
        <v>0</v>
      </c>
      <c r="M13" s="438"/>
      <c r="N13" s="434">
        <v>0</v>
      </c>
      <c r="O13" s="434">
        <v>0</v>
      </c>
      <c r="P13" s="434">
        <v>0</v>
      </c>
      <c r="Q13" s="434">
        <v>0</v>
      </c>
      <c r="R13" s="434">
        <f t="shared" si="1"/>
        <v>0</v>
      </c>
      <c r="S13" s="438"/>
      <c r="T13" s="434">
        <v>0</v>
      </c>
      <c r="U13" s="434">
        <v>0</v>
      </c>
      <c r="V13" s="434">
        <v>0</v>
      </c>
      <c r="W13" s="434">
        <v>0</v>
      </c>
      <c r="X13" s="424">
        <f t="shared" si="2"/>
        <v>0</v>
      </c>
    </row>
    <row r="14" spans="1:25" ht="23.1" customHeight="1">
      <c r="A14" s="521" t="s">
        <v>5</v>
      </c>
      <c r="B14" s="290" t="s">
        <v>18</v>
      </c>
      <c r="C14" s="429">
        <v>6</v>
      </c>
      <c r="D14" s="430">
        <v>1</v>
      </c>
      <c r="E14" s="431">
        <v>16.666666666666668</v>
      </c>
      <c r="F14" s="429">
        <v>1</v>
      </c>
      <c r="G14" s="432">
        <v>100</v>
      </c>
      <c r="H14" s="429">
        <v>0</v>
      </c>
      <c r="I14" s="429">
        <v>0</v>
      </c>
      <c r="J14" s="429">
        <v>0</v>
      </c>
      <c r="K14" s="429">
        <v>0</v>
      </c>
      <c r="L14" s="429">
        <f t="shared" si="0"/>
        <v>0</v>
      </c>
      <c r="M14" s="433"/>
      <c r="N14" s="429">
        <v>1</v>
      </c>
      <c r="O14" s="429">
        <v>0</v>
      </c>
      <c r="P14" s="429">
        <v>0</v>
      </c>
      <c r="Q14" s="429">
        <v>0</v>
      </c>
      <c r="R14" s="429">
        <f t="shared" si="1"/>
        <v>1</v>
      </c>
      <c r="S14" s="433"/>
      <c r="T14" s="429">
        <v>0</v>
      </c>
      <c r="U14" s="429">
        <v>0</v>
      </c>
      <c r="V14" s="429">
        <v>0</v>
      </c>
      <c r="W14" s="429">
        <v>0</v>
      </c>
      <c r="X14" s="429">
        <f t="shared" si="2"/>
        <v>0</v>
      </c>
    </row>
    <row r="15" spans="1:25" ht="23.1" customHeight="1">
      <c r="A15" s="522"/>
      <c r="B15" s="291" t="s">
        <v>19</v>
      </c>
      <c r="C15" s="434">
        <v>2</v>
      </c>
      <c r="D15" s="435">
        <v>0</v>
      </c>
      <c r="E15" s="436">
        <v>0</v>
      </c>
      <c r="F15" s="434">
        <v>0</v>
      </c>
      <c r="G15" s="437">
        <v>0</v>
      </c>
      <c r="H15" s="434">
        <v>0</v>
      </c>
      <c r="I15" s="434">
        <v>0</v>
      </c>
      <c r="J15" s="434">
        <v>0</v>
      </c>
      <c r="K15" s="434">
        <v>0</v>
      </c>
      <c r="L15" s="434">
        <f t="shared" si="0"/>
        <v>0</v>
      </c>
      <c r="M15" s="438"/>
      <c r="N15" s="434">
        <v>0</v>
      </c>
      <c r="O15" s="434">
        <v>0</v>
      </c>
      <c r="P15" s="434">
        <v>0</v>
      </c>
      <c r="Q15" s="434">
        <v>0</v>
      </c>
      <c r="R15" s="434">
        <f t="shared" si="1"/>
        <v>0</v>
      </c>
      <c r="S15" s="438"/>
      <c r="T15" s="434">
        <v>0</v>
      </c>
      <c r="U15" s="434">
        <v>0</v>
      </c>
      <c r="V15" s="434">
        <v>0</v>
      </c>
      <c r="W15" s="434">
        <v>0</v>
      </c>
      <c r="X15" s="434">
        <f t="shared" si="2"/>
        <v>0</v>
      </c>
    </row>
    <row r="16" spans="1:25" ht="23.1" customHeight="1">
      <c r="A16" s="521" t="s">
        <v>6</v>
      </c>
      <c r="B16" s="290" t="s">
        <v>18</v>
      </c>
      <c r="C16" s="429">
        <v>8</v>
      </c>
      <c r="D16" s="430">
        <v>1</v>
      </c>
      <c r="E16" s="431">
        <v>12.5</v>
      </c>
      <c r="F16" s="429">
        <v>1</v>
      </c>
      <c r="G16" s="432">
        <v>100</v>
      </c>
      <c r="H16" s="419">
        <v>0</v>
      </c>
      <c r="I16" s="419">
        <v>0</v>
      </c>
      <c r="J16" s="419">
        <v>0</v>
      </c>
      <c r="K16" s="419">
        <v>0</v>
      </c>
      <c r="L16" s="419">
        <f t="shared" si="0"/>
        <v>0</v>
      </c>
      <c r="M16" s="423"/>
      <c r="N16" s="419">
        <v>0</v>
      </c>
      <c r="O16" s="419">
        <v>0</v>
      </c>
      <c r="P16" s="419">
        <v>0</v>
      </c>
      <c r="Q16" s="419">
        <v>0</v>
      </c>
      <c r="R16" s="419">
        <f t="shared" si="1"/>
        <v>0</v>
      </c>
      <c r="S16" s="423"/>
      <c r="T16" s="419">
        <v>1</v>
      </c>
      <c r="U16" s="419">
        <v>0</v>
      </c>
      <c r="V16" s="419">
        <v>0</v>
      </c>
      <c r="W16" s="419">
        <v>0</v>
      </c>
      <c r="X16" s="419">
        <f t="shared" si="2"/>
        <v>1</v>
      </c>
    </row>
    <row r="17" spans="1:24" ht="23.1" customHeight="1">
      <c r="A17" s="522"/>
      <c r="B17" s="291" t="s">
        <v>19</v>
      </c>
      <c r="C17" s="434">
        <v>0</v>
      </c>
      <c r="D17" s="435">
        <v>0</v>
      </c>
      <c r="E17" s="436">
        <v>0</v>
      </c>
      <c r="F17" s="434">
        <v>0</v>
      </c>
      <c r="G17" s="437">
        <v>0</v>
      </c>
      <c r="H17" s="424">
        <v>0</v>
      </c>
      <c r="I17" s="424">
        <v>0</v>
      </c>
      <c r="J17" s="424">
        <v>0</v>
      </c>
      <c r="K17" s="424">
        <v>0</v>
      </c>
      <c r="L17" s="424">
        <f t="shared" si="0"/>
        <v>0</v>
      </c>
      <c r="M17" s="428"/>
      <c r="N17" s="424">
        <v>0</v>
      </c>
      <c r="O17" s="424">
        <v>0</v>
      </c>
      <c r="P17" s="424">
        <v>0</v>
      </c>
      <c r="Q17" s="424">
        <v>0</v>
      </c>
      <c r="R17" s="424">
        <f t="shared" si="1"/>
        <v>0</v>
      </c>
      <c r="S17" s="428"/>
      <c r="T17" s="424">
        <v>0</v>
      </c>
      <c r="U17" s="424">
        <v>0</v>
      </c>
      <c r="V17" s="424">
        <v>0</v>
      </c>
      <c r="W17" s="424">
        <v>0</v>
      </c>
      <c r="X17" s="424">
        <f t="shared" si="2"/>
        <v>0</v>
      </c>
    </row>
    <row r="18" spans="1:24" ht="23.1" customHeight="1">
      <c r="A18" s="525" t="s">
        <v>7</v>
      </c>
      <c r="B18" s="290" t="s">
        <v>18</v>
      </c>
      <c r="C18" s="439">
        <v>7</v>
      </c>
      <c r="D18" s="440">
        <v>3</v>
      </c>
      <c r="E18" s="441">
        <v>42.857142857142854</v>
      </c>
      <c r="F18" s="439">
        <v>3</v>
      </c>
      <c r="G18" s="442">
        <v>66.666666666666657</v>
      </c>
      <c r="H18" s="439">
        <v>1</v>
      </c>
      <c r="I18" s="439">
        <v>0</v>
      </c>
      <c r="J18" s="443">
        <v>0</v>
      </c>
      <c r="K18" s="443">
        <v>0</v>
      </c>
      <c r="L18" s="419">
        <f t="shared" si="0"/>
        <v>1</v>
      </c>
      <c r="M18" s="444"/>
      <c r="N18" s="443">
        <v>0</v>
      </c>
      <c r="O18" s="443">
        <v>0</v>
      </c>
      <c r="P18" s="443">
        <v>0</v>
      </c>
      <c r="Q18" s="443">
        <v>0</v>
      </c>
      <c r="R18" s="419">
        <f t="shared" si="1"/>
        <v>0</v>
      </c>
      <c r="S18" s="444"/>
      <c r="T18" s="443">
        <v>1</v>
      </c>
      <c r="U18" s="443">
        <v>1</v>
      </c>
      <c r="V18" s="443">
        <v>0</v>
      </c>
      <c r="W18" s="443">
        <v>0</v>
      </c>
      <c r="X18" s="419">
        <f t="shared" si="2"/>
        <v>2</v>
      </c>
    </row>
    <row r="19" spans="1:24" ht="23.1" customHeight="1">
      <c r="A19" s="525"/>
      <c r="B19" s="291" t="s">
        <v>19</v>
      </c>
      <c r="C19" s="445">
        <v>3</v>
      </c>
      <c r="D19" s="446">
        <v>0</v>
      </c>
      <c r="E19" s="447">
        <v>0</v>
      </c>
      <c r="F19" s="445">
        <v>0</v>
      </c>
      <c r="G19" s="448">
        <v>0</v>
      </c>
      <c r="H19" s="445">
        <v>0</v>
      </c>
      <c r="I19" s="445">
        <v>0</v>
      </c>
      <c r="J19" s="424">
        <v>0</v>
      </c>
      <c r="K19" s="424">
        <v>0</v>
      </c>
      <c r="L19" s="424">
        <f t="shared" si="0"/>
        <v>0</v>
      </c>
      <c r="M19" s="428"/>
      <c r="N19" s="424">
        <v>0</v>
      </c>
      <c r="O19" s="424">
        <v>0</v>
      </c>
      <c r="P19" s="424">
        <v>0</v>
      </c>
      <c r="Q19" s="424">
        <v>0</v>
      </c>
      <c r="R19" s="424">
        <f t="shared" si="1"/>
        <v>0</v>
      </c>
      <c r="S19" s="428"/>
      <c r="T19" s="424">
        <v>0</v>
      </c>
      <c r="U19" s="424">
        <v>0</v>
      </c>
      <c r="V19" s="424">
        <v>0</v>
      </c>
      <c r="W19" s="424">
        <v>0</v>
      </c>
      <c r="X19" s="424">
        <f t="shared" si="2"/>
        <v>0</v>
      </c>
    </row>
    <row r="20" spans="1:24" ht="23.1" customHeight="1">
      <c r="A20" s="528" t="s">
        <v>8</v>
      </c>
      <c r="B20" s="290" t="s">
        <v>18</v>
      </c>
      <c r="C20" s="429">
        <v>6</v>
      </c>
      <c r="D20" s="430">
        <v>6</v>
      </c>
      <c r="E20" s="431">
        <v>100</v>
      </c>
      <c r="F20" s="429">
        <v>7</v>
      </c>
      <c r="G20" s="432">
        <v>83.333333333333343</v>
      </c>
      <c r="H20" s="429">
        <v>2</v>
      </c>
      <c r="I20" s="429">
        <v>0</v>
      </c>
      <c r="J20" s="419">
        <v>0</v>
      </c>
      <c r="K20" s="419">
        <v>0</v>
      </c>
      <c r="L20" s="419">
        <f t="shared" si="0"/>
        <v>2</v>
      </c>
      <c r="M20" s="423"/>
      <c r="N20" s="419">
        <v>0</v>
      </c>
      <c r="O20" s="419">
        <v>0</v>
      </c>
      <c r="P20" s="419">
        <v>0</v>
      </c>
      <c r="Q20" s="419">
        <v>0</v>
      </c>
      <c r="R20" s="419">
        <f t="shared" si="1"/>
        <v>0</v>
      </c>
      <c r="S20" s="423"/>
      <c r="T20" s="419">
        <v>4</v>
      </c>
      <c r="U20" s="419">
        <v>0</v>
      </c>
      <c r="V20" s="419">
        <v>1</v>
      </c>
      <c r="W20" s="419">
        <v>0</v>
      </c>
      <c r="X20" s="419">
        <f t="shared" si="2"/>
        <v>5</v>
      </c>
    </row>
    <row r="21" spans="1:24" ht="23.1" customHeight="1">
      <c r="A21" s="529"/>
      <c r="B21" s="291" t="s">
        <v>19</v>
      </c>
      <c r="C21" s="434">
        <v>3</v>
      </c>
      <c r="D21" s="435">
        <v>0</v>
      </c>
      <c r="E21" s="436">
        <v>0</v>
      </c>
      <c r="F21" s="434">
        <v>0</v>
      </c>
      <c r="G21" s="437">
        <v>0</v>
      </c>
      <c r="H21" s="434">
        <v>0</v>
      </c>
      <c r="I21" s="434">
        <v>0</v>
      </c>
      <c r="J21" s="424">
        <v>0</v>
      </c>
      <c r="K21" s="424">
        <v>0</v>
      </c>
      <c r="L21" s="424">
        <f t="shared" si="0"/>
        <v>0</v>
      </c>
      <c r="M21" s="428"/>
      <c r="N21" s="424">
        <v>0</v>
      </c>
      <c r="O21" s="424">
        <v>0</v>
      </c>
      <c r="P21" s="424">
        <v>0</v>
      </c>
      <c r="Q21" s="424">
        <v>0</v>
      </c>
      <c r="R21" s="424">
        <f t="shared" si="1"/>
        <v>0</v>
      </c>
      <c r="S21" s="428"/>
      <c r="T21" s="424">
        <v>0</v>
      </c>
      <c r="U21" s="424">
        <v>0</v>
      </c>
      <c r="V21" s="424">
        <v>0</v>
      </c>
      <c r="W21" s="424">
        <v>0</v>
      </c>
      <c r="X21" s="424">
        <f t="shared" si="2"/>
        <v>0</v>
      </c>
    </row>
    <row r="22" spans="1:24" ht="23.1" customHeight="1">
      <c r="A22" s="521" t="s">
        <v>9</v>
      </c>
      <c r="B22" s="290" t="s">
        <v>18</v>
      </c>
      <c r="C22" s="429">
        <v>4</v>
      </c>
      <c r="D22" s="430">
        <v>2</v>
      </c>
      <c r="E22" s="431">
        <v>50</v>
      </c>
      <c r="F22" s="429">
        <v>3</v>
      </c>
      <c r="G22" s="432">
        <v>100</v>
      </c>
      <c r="H22" s="429">
        <v>1</v>
      </c>
      <c r="I22" s="429">
        <v>1</v>
      </c>
      <c r="J22" s="429">
        <v>0</v>
      </c>
      <c r="K22" s="429">
        <v>0</v>
      </c>
      <c r="L22" s="419">
        <f t="shared" si="0"/>
        <v>2</v>
      </c>
      <c r="M22" s="423"/>
      <c r="N22" s="419">
        <v>0</v>
      </c>
      <c r="O22" s="419">
        <v>0</v>
      </c>
      <c r="P22" s="419">
        <v>0</v>
      </c>
      <c r="Q22" s="419">
        <v>0</v>
      </c>
      <c r="R22" s="419">
        <f t="shared" si="1"/>
        <v>0</v>
      </c>
      <c r="S22" s="423"/>
      <c r="T22" s="419">
        <v>1</v>
      </c>
      <c r="U22" s="419">
        <v>0</v>
      </c>
      <c r="V22" s="419">
        <v>0</v>
      </c>
      <c r="W22" s="419">
        <v>0</v>
      </c>
      <c r="X22" s="419">
        <f t="shared" si="2"/>
        <v>1</v>
      </c>
    </row>
    <row r="23" spans="1:24" ht="23.1" customHeight="1">
      <c r="A23" s="522"/>
      <c r="B23" s="291" t="s">
        <v>19</v>
      </c>
      <c r="C23" s="434">
        <v>0</v>
      </c>
      <c r="D23" s="435">
        <v>0</v>
      </c>
      <c r="E23" s="436">
        <v>0</v>
      </c>
      <c r="F23" s="434">
        <v>0</v>
      </c>
      <c r="G23" s="437">
        <v>0</v>
      </c>
      <c r="H23" s="434">
        <v>0</v>
      </c>
      <c r="I23" s="434">
        <v>0</v>
      </c>
      <c r="J23" s="434">
        <v>0</v>
      </c>
      <c r="K23" s="434">
        <v>0</v>
      </c>
      <c r="L23" s="424">
        <f t="shared" si="0"/>
        <v>0</v>
      </c>
      <c r="M23" s="428"/>
      <c r="N23" s="424">
        <v>0</v>
      </c>
      <c r="O23" s="424">
        <v>0</v>
      </c>
      <c r="P23" s="424">
        <v>0</v>
      </c>
      <c r="Q23" s="424">
        <v>0</v>
      </c>
      <c r="R23" s="424">
        <f t="shared" si="1"/>
        <v>0</v>
      </c>
      <c r="S23" s="428"/>
      <c r="T23" s="424">
        <v>0</v>
      </c>
      <c r="U23" s="424">
        <v>0</v>
      </c>
      <c r="V23" s="424">
        <v>0</v>
      </c>
      <c r="W23" s="424">
        <v>0</v>
      </c>
      <c r="X23" s="424">
        <f t="shared" si="2"/>
        <v>0</v>
      </c>
    </row>
    <row r="24" spans="1:24" ht="23.1" customHeight="1">
      <c r="A24" s="521" t="s">
        <v>15</v>
      </c>
      <c r="B24" s="290" t="s">
        <v>18</v>
      </c>
      <c r="C24" s="429">
        <v>9</v>
      </c>
      <c r="D24" s="430">
        <v>1</v>
      </c>
      <c r="E24" s="431">
        <v>11.111111111111111</v>
      </c>
      <c r="F24" s="429">
        <v>1</v>
      </c>
      <c r="G24" s="432">
        <v>100</v>
      </c>
      <c r="H24" s="429">
        <v>1</v>
      </c>
      <c r="I24" s="429">
        <v>0</v>
      </c>
      <c r="J24" s="419">
        <v>0</v>
      </c>
      <c r="K24" s="419">
        <v>0</v>
      </c>
      <c r="L24" s="419">
        <f t="shared" si="0"/>
        <v>1</v>
      </c>
      <c r="M24" s="423"/>
      <c r="N24" s="419">
        <v>0</v>
      </c>
      <c r="O24" s="419">
        <v>0</v>
      </c>
      <c r="P24" s="419">
        <v>0</v>
      </c>
      <c r="Q24" s="419">
        <v>0</v>
      </c>
      <c r="R24" s="419">
        <f t="shared" si="1"/>
        <v>0</v>
      </c>
      <c r="S24" s="423"/>
      <c r="T24" s="419">
        <v>0</v>
      </c>
      <c r="U24" s="419">
        <v>0</v>
      </c>
      <c r="V24" s="419">
        <v>0</v>
      </c>
      <c r="W24" s="419">
        <v>0</v>
      </c>
      <c r="X24" s="419">
        <f t="shared" si="2"/>
        <v>0</v>
      </c>
    </row>
    <row r="25" spans="1:24" ht="23.1" customHeight="1">
      <c r="A25" s="522"/>
      <c r="B25" s="291" t="s">
        <v>19</v>
      </c>
      <c r="C25" s="434">
        <v>2</v>
      </c>
      <c r="D25" s="449">
        <v>1</v>
      </c>
      <c r="E25" s="436">
        <v>50</v>
      </c>
      <c r="F25" s="434">
        <v>1</v>
      </c>
      <c r="G25" s="437">
        <v>100</v>
      </c>
      <c r="H25" s="434">
        <v>1</v>
      </c>
      <c r="I25" s="434">
        <v>0</v>
      </c>
      <c r="J25" s="424">
        <v>0</v>
      </c>
      <c r="K25" s="424">
        <v>0</v>
      </c>
      <c r="L25" s="424">
        <f t="shared" si="0"/>
        <v>1</v>
      </c>
      <c r="M25" s="428"/>
      <c r="N25" s="424">
        <v>0</v>
      </c>
      <c r="O25" s="424">
        <v>0</v>
      </c>
      <c r="P25" s="424">
        <v>0</v>
      </c>
      <c r="Q25" s="424">
        <v>0</v>
      </c>
      <c r="R25" s="424">
        <f t="shared" si="1"/>
        <v>0</v>
      </c>
      <c r="S25" s="428"/>
      <c r="T25" s="424">
        <v>0</v>
      </c>
      <c r="U25" s="424">
        <v>0</v>
      </c>
      <c r="V25" s="424">
        <v>0</v>
      </c>
      <c r="W25" s="424">
        <v>0</v>
      </c>
      <c r="X25" s="424">
        <f t="shared" si="2"/>
        <v>0</v>
      </c>
    </row>
    <row r="26" spans="1:24" ht="14.25" customHeight="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2" t="s">
        <v>20</v>
      </c>
    </row>
    <row r="27" spans="1:24" ht="6.75" customHeight="1" thickBot="1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</row>
    <row r="28" spans="1:24" ht="24.75" customHeight="1">
      <c r="A28" s="511" t="s">
        <v>62</v>
      </c>
      <c r="B28" s="511"/>
      <c r="C28" s="511"/>
      <c r="D28" s="511"/>
      <c r="E28" s="511"/>
      <c r="F28" s="511"/>
      <c r="G28" s="511"/>
      <c r="H28" s="511"/>
      <c r="I28" s="35"/>
      <c r="J28" s="35"/>
      <c r="K28" s="35"/>
      <c r="L28" s="507">
        <v>181</v>
      </c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</row>
    <row r="29" spans="1:24" ht="24.75" customHeight="1">
      <c r="A29" s="512" t="s">
        <v>128</v>
      </c>
      <c r="B29" s="512"/>
      <c r="C29" s="512"/>
      <c r="D29" s="512"/>
      <c r="E29" s="512"/>
      <c r="F29" s="512"/>
      <c r="G29" s="512"/>
      <c r="H29" s="512"/>
      <c r="I29" s="512"/>
      <c r="J29" s="512"/>
      <c r="K29" s="512"/>
      <c r="L29" s="512"/>
      <c r="M29" s="512"/>
      <c r="N29" s="512"/>
      <c r="O29" s="512"/>
      <c r="P29" s="512"/>
      <c r="Q29" s="512"/>
      <c r="R29" s="512"/>
      <c r="S29" s="512"/>
      <c r="T29" s="512"/>
      <c r="U29" s="512"/>
      <c r="V29" s="512"/>
      <c r="W29" s="512"/>
      <c r="X29" s="512"/>
    </row>
    <row r="30" spans="1:24" ht="22.5" customHeight="1" thickBot="1">
      <c r="A30" s="513" t="s">
        <v>116</v>
      </c>
      <c r="B30" s="513"/>
      <c r="C30" s="513"/>
      <c r="D30" s="513"/>
      <c r="E30" s="513"/>
      <c r="F30" s="513"/>
      <c r="G30" s="513"/>
      <c r="H30" s="513"/>
      <c r="I30" s="513"/>
      <c r="J30" s="513"/>
      <c r="K30" s="513"/>
      <c r="L30" s="513"/>
      <c r="M30" s="513"/>
      <c r="N30" s="513"/>
      <c r="O30" s="513"/>
      <c r="P30" s="513"/>
      <c r="Q30" s="513"/>
      <c r="R30" s="513"/>
      <c r="S30" s="513"/>
      <c r="T30" s="513"/>
      <c r="U30" s="513"/>
      <c r="V30" s="513"/>
      <c r="W30" s="513"/>
      <c r="X30" s="513"/>
    </row>
    <row r="31" spans="1:24" ht="25.5" customHeight="1" thickTop="1">
      <c r="A31" s="514" t="s">
        <v>0</v>
      </c>
      <c r="B31" s="514" t="s">
        <v>88</v>
      </c>
      <c r="C31" s="514" t="s">
        <v>95</v>
      </c>
      <c r="D31" s="548" t="s">
        <v>43</v>
      </c>
      <c r="E31" s="548"/>
      <c r="F31" s="514" t="s">
        <v>45</v>
      </c>
      <c r="G31" s="514" t="s">
        <v>135</v>
      </c>
      <c r="H31" s="548" t="s">
        <v>134</v>
      </c>
      <c r="I31" s="548"/>
      <c r="J31" s="548"/>
      <c r="K31" s="548"/>
      <c r="L31" s="548"/>
      <c r="M31" s="548"/>
      <c r="N31" s="548"/>
      <c r="O31" s="548"/>
      <c r="P31" s="548"/>
      <c r="Q31" s="548"/>
      <c r="R31" s="548"/>
      <c r="S31" s="548"/>
      <c r="T31" s="548"/>
      <c r="U31" s="548"/>
      <c r="V31" s="548"/>
      <c r="W31" s="548"/>
      <c r="X31" s="548"/>
    </row>
    <row r="32" spans="1:24" ht="17.25" customHeight="1">
      <c r="A32" s="550"/>
      <c r="B32" s="550"/>
      <c r="C32" s="550"/>
      <c r="D32" s="549"/>
      <c r="E32" s="549"/>
      <c r="F32" s="550"/>
      <c r="G32" s="550"/>
      <c r="H32" s="551" t="s">
        <v>46</v>
      </c>
      <c r="I32" s="551"/>
      <c r="J32" s="551"/>
      <c r="K32" s="551"/>
      <c r="L32" s="551"/>
      <c r="M32" s="550"/>
      <c r="N32" s="551" t="s">
        <v>47</v>
      </c>
      <c r="O32" s="551"/>
      <c r="P32" s="551"/>
      <c r="Q32" s="551"/>
      <c r="R32" s="551"/>
      <c r="S32" s="550"/>
      <c r="T32" s="551" t="s">
        <v>48</v>
      </c>
      <c r="U32" s="551"/>
      <c r="V32" s="551"/>
      <c r="W32" s="551"/>
      <c r="X32" s="551"/>
    </row>
    <row r="33" spans="1:25" ht="27.75" customHeight="1">
      <c r="A33" s="515"/>
      <c r="B33" s="515"/>
      <c r="C33" s="515"/>
      <c r="D33" s="26" t="s">
        <v>42</v>
      </c>
      <c r="E33" s="26" t="s">
        <v>44</v>
      </c>
      <c r="F33" s="515"/>
      <c r="G33" s="515"/>
      <c r="H33" s="26" t="s">
        <v>49</v>
      </c>
      <c r="I33" s="26" t="s">
        <v>50</v>
      </c>
      <c r="J33" s="50" t="s">
        <v>52</v>
      </c>
      <c r="K33" s="26" t="s">
        <v>51</v>
      </c>
      <c r="L33" s="26" t="s">
        <v>36</v>
      </c>
      <c r="M33" s="550"/>
      <c r="N33" s="26" t="s">
        <v>49</v>
      </c>
      <c r="O33" s="26" t="s">
        <v>50</v>
      </c>
      <c r="P33" s="50" t="s">
        <v>52</v>
      </c>
      <c r="Q33" s="26" t="s">
        <v>51</v>
      </c>
      <c r="R33" s="26" t="s">
        <v>36</v>
      </c>
      <c r="S33" s="550"/>
      <c r="T33" s="26" t="s">
        <v>49</v>
      </c>
      <c r="U33" s="26" t="s">
        <v>50</v>
      </c>
      <c r="V33" s="50" t="s">
        <v>52</v>
      </c>
      <c r="W33" s="26" t="s">
        <v>51</v>
      </c>
      <c r="X33" s="26" t="s">
        <v>36</v>
      </c>
    </row>
    <row r="34" spans="1:25" ht="23.1" customHeight="1">
      <c r="A34" s="521" t="s">
        <v>16</v>
      </c>
      <c r="B34" s="90" t="s">
        <v>18</v>
      </c>
      <c r="C34" s="308">
        <v>8</v>
      </c>
      <c r="D34" s="309">
        <v>1</v>
      </c>
      <c r="E34" s="310">
        <v>12.5</v>
      </c>
      <c r="F34" s="308">
        <v>1</v>
      </c>
      <c r="G34" s="310">
        <v>100</v>
      </c>
      <c r="H34" s="308">
        <v>0</v>
      </c>
      <c r="I34" s="450">
        <v>0</v>
      </c>
      <c r="J34" s="450">
        <v>0</v>
      </c>
      <c r="K34" s="450">
        <v>0</v>
      </c>
      <c r="L34" s="450">
        <f>SUM(H34:K34)</f>
        <v>0</v>
      </c>
      <c r="M34" s="451"/>
      <c r="N34" s="450">
        <v>0</v>
      </c>
      <c r="O34" s="450">
        <v>0</v>
      </c>
      <c r="P34" s="450">
        <v>0</v>
      </c>
      <c r="Q34" s="450">
        <v>0</v>
      </c>
      <c r="R34" s="450">
        <f>SUM(N34:Q34)</f>
        <v>0</v>
      </c>
      <c r="S34" s="451"/>
      <c r="T34" s="450">
        <v>1</v>
      </c>
      <c r="U34" s="450">
        <v>0</v>
      </c>
      <c r="V34" s="450">
        <v>0</v>
      </c>
      <c r="W34" s="450">
        <v>0</v>
      </c>
      <c r="X34" s="450">
        <f>SUM(T34:W34)</f>
        <v>1</v>
      </c>
    </row>
    <row r="35" spans="1:25" ht="23.1" customHeight="1">
      <c r="A35" s="522"/>
      <c r="B35" s="89" t="s">
        <v>19</v>
      </c>
      <c r="C35" s="314">
        <v>0</v>
      </c>
      <c r="D35" s="315">
        <v>0</v>
      </c>
      <c r="E35" s="316">
        <v>0</v>
      </c>
      <c r="F35" s="314">
        <v>0</v>
      </c>
      <c r="G35" s="316">
        <v>0</v>
      </c>
      <c r="H35" s="314">
        <v>0</v>
      </c>
      <c r="I35" s="452">
        <v>0</v>
      </c>
      <c r="J35" s="452">
        <v>0</v>
      </c>
      <c r="K35" s="452">
        <v>0</v>
      </c>
      <c r="L35" s="452">
        <f t="shared" ref="L35:L46" si="3">SUM(H35:K35)</f>
        <v>0</v>
      </c>
      <c r="M35" s="453"/>
      <c r="N35" s="452">
        <v>0</v>
      </c>
      <c r="O35" s="452">
        <v>0</v>
      </c>
      <c r="P35" s="452">
        <v>0</v>
      </c>
      <c r="Q35" s="452">
        <v>0</v>
      </c>
      <c r="R35" s="452">
        <f t="shared" ref="R35:R46" si="4">SUM(N35:Q35)</f>
        <v>0</v>
      </c>
      <c r="S35" s="453"/>
      <c r="T35" s="452">
        <v>0</v>
      </c>
      <c r="U35" s="452">
        <v>0</v>
      </c>
      <c r="V35" s="452">
        <v>0</v>
      </c>
      <c r="W35" s="452">
        <v>0</v>
      </c>
      <c r="X35" s="452">
        <f t="shared" ref="X35:X46" si="5">SUM(T35:W35)</f>
        <v>0</v>
      </c>
    </row>
    <row r="36" spans="1:25" ht="23.1" customHeight="1">
      <c r="A36" s="521" t="s">
        <v>10</v>
      </c>
      <c r="B36" s="227" t="s">
        <v>18</v>
      </c>
      <c r="C36" s="454">
        <v>14</v>
      </c>
      <c r="D36" s="455">
        <v>11</v>
      </c>
      <c r="E36" s="456">
        <v>78.571428571428569</v>
      </c>
      <c r="F36" s="454">
        <v>13</v>
      </c>
      <c r="G36" s="456">
        <v>90.909090909090907</v>
      </c>
      <c r="H36" s="454">
        <v>2</v>
      </c>
      <c r="I36" s="320">
        <v>0</v>
      </c>
      <c r="J36" s="320">
        <v>0</v>
      </c>
      <c r="K36" s="320">
        <v>0</v>
      </c>
      <c r="L36" s="450">
        <f t="shared" si="3"/>
        <v>2</v>
      </c>
      <c r="M36" s="457"/>
      <c r="N36" s="320">
        <v>8</v>
      </c>
      <c r="O36" s="320">
        <v>0</v>
      </c>
      <c r="P36" s="320">
        <v>0</v>
      </c>
      <c r="Q36" s="320">
        <v>1</v>
      </c>
      <c r="R36" s="450">
        <f t="shared" si="4"/>
        <v>9</v>
      </c>
      <c r="S36" s="457"/>
      <c r="T36" s="320">
        <v>2</v>
      </c>
      <c r="U36" s="320">
        <v>0</v>
      </c>
      <c r="V36" s="320">
        <v>0</v>
      </c>
      <c r="W36" s="320">
        <v>0</v>
      </c>
      <c r="X36" s="450">
        <f t="shared" si="5"/>
        <v>2</v>
      </c>
    </row>
    <row r="37" spans="1:25" ht="23.1" customHeight="1" thickBot="1">
      <c r="A37" s="525"/>
      <c r="B37" s="13" t="s">
        <v>19</v>
      </c>
      <c r="C37" s="320">
        <v>5</v>
      </c>
      <c r="D37" s="321">
        <v>1</v>
      </c>
      <c r="E37" s="322">
        <v>20</v>
      </c>
      <c r="F37" s="320">
        <v>1</v>
      </c>
      <c r="G37" s="322">
        <v>100</v>
      </c>
      <c r="H37" s="320">
        <v>1</v>
      </c>
      <c r="I37" s="458">
        <v>0</v>
      </c>
      <c r="J37" s="458">
        <v>0</v>
      </c>
      <c r="K37" s="458">
        <v>0</v>
      </c>
      <c r="L37" s="458">
        <f t="shared" si="3"/>
        <v>1</v>
      </c>
      <c r="M37" s="459"/>
      <c r="N37" s="458">
        <v>0</v>
      </c>
      <c r="O37" s="458">
        <v>0</v>
      </c>
      <c r="P37" s="458">
        <v>0</v>
      </c>
      <c r="Q37" s="458">
        <v>0</v>
      </c>
      <c r="R37" s="458">
        <f t="shared" si="4"/>
        <v>0</v>
      </c>
      <c r="S37" s="459"/>
      <c r="T37" s="458">
        <v>0</v>
      </c>
      <c r="U37" s="458">
        <v>0</v>
      </c>
      <c r="V37" s="458">
        <v>0</v>
      </c>
      <c r="W37" s="458">
        <v>0</v>
      </c>
      <c r="X37" s="458">
        <f t="shared" si="5"/>
        <v>0</v>
      </c>
    </row>
    <row r="38" spans="1:25" ht="23.1" customHeight="1" thickTop="1">
      <c r="A38" s="526" t="s">
        <v>11</v>
      </c>
      <c r="B38" s="262" t="s">
        <v>18</v>
      </c>
      <c r="C38" s="332">
        <v>139</v>
      </c>
      <c r="D38" s="324">
        <v>40</v>
      </c>
      <c r="E38" s="325">
        <v>28.776978417266186</v>
      </c>
      <c r="F38" s="332">
        <v>45</v>
      </c>
      <c r="G38" s="325">
        <v>82.5</v>
      </c>
      <c r="H38" s="460">
        <v>8</v>
      </c>
      <c r="I38" s="460">
        <v>1</v>
      </c>
      <c r="J38" s="460">
        <v>0</v>
      </c>
      <c r="K38" s="460">
        <v>1</v>
      </c>
      <c r="L38" s="460">
        <v>10</v>
      </c>
      <c r="M38" s="460">
        <v>0</v>
      </c>
      <c r="N38" s="460">
        <v>13</v>
      </c>
      <c r="O38" s="460">
        <v>0</v>
      </c>
      <c r="P38" s="460">
        <v>0</v>
      </c>
      <c r="Q38" s="460">
        <v>1</v>
      </c>
      <c r="R38" s="460">
        <v>14</v>
      </c>
      <c r="S38" s="460">
        <v>0</v>
      </c>
      <c r="T38" s="460">
        <v>17</v>
      </c>
      <c r="U38" s="460">
        <v>1</v>
      </c>
      <c r="V38" s="460">
        <v>1</v>
      </c>
      <c r="W38" s="460">
        <v>2</v>
      </c>
      <c r="X38" s="460">
        <v>21</v>
      </c>
    </row>
    <row r="39" spans="1:25" ht="23.1" customHeight="1" thickBot="1">
      <c r="A39" s="527"/>
      <c r="B39" s="5" t="s">
        <v>19</v>
      </c>
      <c r="C39" s="335">
        <v>61</v>
      </c>
      <c r="D39" s="461">
        <v>3</v>
      </c>
      <c r="E39" s="462">
        <v>4.918032786885246</v>
      </c>
      <c r="F39" s="327">
        <v>3</v>
      </c>
      <c r="G39" s="462">
        <v>100</v>
      </c>
      <c r="H39" s="458">
        <v>2</v>
      </c>
      <c r="I39" s="458">
        <v>0</v>
      </c>
      <c r="J39" s="458">
        <v>0</v>
      </c>
      <c r="K39" s="458">
        <v>0</v>
      </c>
      <c r="L39" s="458">
        <v>2</v>
      </c>
      <c r="M39" s="458">
        <v>0</v>
      </c>
      <c r="N39" s="458">
        <v>0</v>
      </c>
      <c r="O39" s="458">
        <v>0</v>
      </c>
      <c r="P39" s="458">
        <v>0</v>
      </c>
      <c r="Q39" s="458">
        <v>0</v>
      </c>
      <c r="R39" s="458">
        <v>0</v>
      </c>
      <c r="S39" s="458">
        <v>0</v>
      </c>
      <c r="T39" s="458">
        <v>1</v>
      </c>
      <c r="U39" s="458">
        <v>0</v>
      </c>
      <c r="V39" s="458">
        <v>0</v>
      </c>
      <c r="W39" s="458">
        <v>0</v>
      </c>
      <c r="X39" s="458">
        <v>1</v>
      </c>
      <c r="Y39" s="289"/>
    </row>
    <row r="40" spans="1:25" ht="23.1" customHeight="1" thickTop="1" thickBot="1">
      <c r="A40" s="213" t="s">
        <v>12</v>
      </c>
      <c r="B40" s="292"/>
      <c r="C40" s="351"/>
      <c r="D40" s="463"/>
      <c r="E40" s="352"/>
      <c r="F40" s="351"/>
      <c r="G40" s="352"/>
      <c r="H40" s="351"/>
      <c r="I40" s="351"/>
      <c r="J40" s="351"/>
      <c r="K40" s="351"/>
      <c r="L40" s="351"/>
      <c r="M40" s="305"/>
      <c r="N40" s="351"/>
      <c r="O40" s="351"/>
      <c r="P40" s="351"/>
      <c r="Q40" s="351"/>
      <c r="R40" s="351"/>
      <c r="S40" s="305"/>
      <c r="T40" s="351"/>
      <c r="U40" s="351"/>
      <c r="V40" s="351"/>
      <c r="W40" s="351"/>
      <c r="X40" s="351"/>
    </row>
    <row r="41" spans="1:25" ht="23.1" customHeight="1" thickTop="1">
      <c r="A41" s="525" t="s">
        <v>17</v>
      </c>
      <c r="B41" s="231" t="s">
        <v>18</v>
      </c>
      <c r="C41" s="454">
        <v>14</v>
      </c>
      <c r="D41" s="455">
        <v>3</v>
      </c>
      <c r="E41" s="456">
        <v>21.428571428571427</v>
      </c>
      <c r="F41" s="454">
        <v>3</v>
      </c>
      <c r="G41" s="456">
        <v>100</v>
      </c>
      <c r="H41" s="454">
        <v>0</v>
      </c>
      <c r="I41" s="454">
        <v>0</v>
      </c>
      <c r="J41" s="320">
        <v>0</v>
      </c>
      <c r="K41" s="320">
        <v>0</v>
      </c>
      <c r="L41" s="320">
        <f t="shared" si="3"/>
        <v>0</v>
      </c>
      <c r="M41" s="457"/>
      <c r="N41" s="320">
        <v>3</v>
      </c>
      <c r="O41" s="320">
        <v>0</v>
      </c>
      <c r="P41" s="320">
        <v>0</v>
      </c>
      <c r="Q41" s="320">
        <v>0</v>
      </c>
      <c r="R41" s="320">
        <f t="shared" si="4"/>
        <v>3</v>
      </c>
      <c r="S41" s="457"/>
      <c r="T41" s="320">
        <v>0</v>
      </c>
      <c r="U41" s="320">
        <v>0</v>
      </c>
      <c r="V41" s="320">
        <v>0</v>
      </c>
      <c r="W41" s="320">
        <v>0</v>
      </c>
      <c r="X41" s="320">
        <f t="shared" si="5"/>
        <v>0</v>
      </c>
    </row>
    <row r="42" spans="1:25" ht="23.1" customHeight="1">
      <c r="A42" s="522"/>
      <c r="B42" s="89" t="s">
        <v>19</v>
      </c>
      <c r="C42" s="314">
        <v>5</v>
      </c>
      <c r="D42" s="315">
        <v>1</v>
      </c>
      <c r="E42" s="316">
        <v>20</v>
      </c>
      <c r="F42" s="314">
        <v>1</v>
      </c>
      <c r="G42" s="316">
        <v>100</v>
      </c>
      <c r="H42" s="314">
        <v>1</v>
      </c>
      <c r="I42" s="314">
        <v>0</v>
      </c>
      <c r="J42" s="452">
        <v>0</v>
      </c>
      <c r="K42" s="452">
        <v>0</v>
      </c>
      <c r="L42" s="452">
        <f t="shared" si="3"/>
        <v>1</v>
      </c>
      <c r="M42" s="453"/>
      <c r="N42" s="452">
        <v>0</v>
      </c>
      <c r="O42" s="452">
        <v>0</v>
      </c>
      <c r="P42" s="452">
        <v>0</v>
      </c>
      <c r="Q42" s="452">
        <v>0</v>
      </c>
      <c r="R42" s="452">
        <f t="shared" si="4"/>
        <v>0</v>
      </c>
      <c r="S42" s="453"/>
      <c r="T42" s="452">
        <v>0</v>
      </c>
      <c r="U42" s="452">
        <v>0</v>
      </c>
      <c r="V42" s="452">
        <v>0</v>
      </c>
      <c r="W42" s="452">
        <v>0</v>
      </c>
      <c r="X42" s="452">
        <f t="shared" si="5"/>
        <v>0</v>
      </c>
    </row>
    <row r="43" spans="1:25" ht="23.1" customHeight="1">
      <c r="A43" s="525" t="s">
        <v>40</v>
      </c>
      <c r="B43" s="227" t="s">
        <v>18</v>
      </c>
      <c r="C43" s="308">
        <v>35</v>
      </c>
      <c r="D43" s="309">
        <v>0</v>
      </c>
      <c r="E43" s="310">
        <v>0</v>
      </c>
      <c r="F43" s="308">
        <v>0</v>
      </c>
      <c r="G43" s="310">
        <v>0</v>
      </c>
      <c r="H43" s="308">
        <v>0</v>
      </c>
      <c r="I43" s="308">
        <v>0</v>
      </c>
      <c r="J43" s="450">
        <v>0</v>
      </c>
      <c r="K43" s="450">
        <v>0</v>
      </c>
      <c r="L43" s="450">
        <f t="shared" si="3"/>
        <v>0</v>
      </c>
      <c r="M43" s="451"/>
      <c r="N43" s="450">
        <v>0</v>
      </c>
      <c r="O43" s="450">
        <v>0</v>
      </c>
      <c r="P43" s="450">
        <v>0</v>
      </c>
      <c r="Q43" s="450">
        <v>0</v>
      </c>
      <c r="R43" s="450">
        <f t="shared" si="4"/>
        <v>0</v>
      </c>
      <c r="S43" s="451"/>
      <c r="T43" s="450">
        <v>0</v>
      </c>
      <c r="U43" s="450">
        <v>0</v>
      </c>
      <c r="V43" s="450">
        <v>0</v>
      </c>
      <c r="W43" s="450">
        <v>0</v>
      </c>
      <c r="X43" s="450">
        <f t="shared" si="5"/>
        <v>0</v>
      </c>
    </row>
    <row r="44" spans="1:25" ht="23.1" customHeight="1">
      <c r="A44" s="522"/>
      <c r="B44" s="229" t="s">
        <v>19</v>
      </c>
      <c r="C44" s="314">
        <v>14</v>
      </c>
      <c r="D44" s="315">
        <v>1</v>
      </c>
      <c r="E44" s="316">
        <v>7.1428571428571432</v>
      </c>
      <c r="F44" s="314">
        <v>2</v>
      </c>
      <c r="G44" s="316">
        <v>100</v>
      </c>
      <c r="H44" s="314">
        <v>2</v>
      </c>
      <c r="I44" s="314">
        <v>0</v>
      </c>
      <c r="J44" s="452">
        <v>0</v>
      </c>
      <c r="K44" s="452">
        <v>0</v>
      </c>
      <c r="L44" s="452">
        <f t="shared" si="3"/>
        <v>2</v>
      </c>
      <c r="M44" s="453"/>
      <c r="N44" s="452">
        <v>0</v>
      </c>
      <c r="O44" s="452">
        <v>0</v>
      </c>
      <c r="P44" s="452">
        <v>0</v>
      </c>
      <c r="Q44" s="452">
        <v>0</v>
      </c>
      <c r="R44" s="452">
        <f t="shared" si="4"/>
        <v>0</v>
      </c>
      <c r="S44" s="453"/>
      <c r="T44" s="452">
        <v>0</v>
      </c>
      <c r="U44" s="452">
        <v>0</v>
      </c>
      <c r="V44" s="452">
        <v>0</v>
      </c>
      <c r="W44" s="452">
        <v>0</v>
      </c>
      <c r="X44" s="452">
        <f t="shared" si="5"/>
        <v>0</v>
      </c>
    </row>
    <row r="45" spans="1:25" ht="23.1" customHeight="1">
      <c r="A45" s="525" t="s">
        <v>65</v>
      </c>
      <c r="B45" s="228" t="s">
        <v>18</v>
      </c>
      <c r="C45" s="454">
        <v>19</v>
      </c>
      <c r="D45" s="455">
        <v>2</v>
      </c>
      <c r="E45" s="456">
        <v>10.526315789473685</v>
      </c>
      <c r="F45" s="454">
        <v>4</v>
      </c>
      <c r="G45" s="456">
        <v>50</v>
      </c>
      <c r="H45" s="454">
        <v>1</v>
      </c>
      <c r="I45" s="454">
        <v>0</v>
      </c>
      <c r="J45" s="454">
        <v>0</v>
      </c>
      <c r="K45" s="454">
        <v>0</v>
      </c>
      <c r="L45" s="308">
        <f t="shared" si="3"/>
        <v>1</v>
      </c>
      <c r="M45" s="464"/>
      <c r="N45" s="454">
        <v>0</v>
      </c>
      <c r="O45" s="454">
        <v>0</v>
      </c>
      <c r="P45" s="454">
        <v>0</v>
      </c>
      <c r="Q45" s="454">
        <v>3</v>
      </c>
      <c r="R45" s="308">
        <f t="shared" si="4"/>
        <v>3</v>
      </c>
      <c r="S45" s="464"/>
      <c r="T45" s="454">
        <v>0</v>
      </c>
      <c r="U45" s="454">
        <v>0</v>
      </c>
      <c r="V45" s="454">
        <v>0</v>
      </c>
      <c r="W45" s="454">
        <v>0</v>
      </c>
      <c r="X45" s="308">
        <f t="shared" si="5"/>
        <v>0</v>
      </c>
      <c r="Y45" s="303"/>
    </row>
    <row r="46" spans="1:25" ht="23.1" customHeight="1" thickBot="1">
      <c r="A46" s="525"/>
      <c r="B46" s="13" t="s">
        <v>19</v>
      </c>
      <c r="C46" s="320">
        <v>13</v>
      </c>
      <c r="D46" s="321">
        <v>1</v>
      </c>
      <c r="E46" s="322">
        <v>7.6923076923076925</v>
      </c>
      <c r="F46" s="320">
        <v>1</v>
      </c>
      <c r="G46" s="322">
        <v>100</v>
      </c>
      <c r="H46" s="320">
        <v>0</v>
      </c>
      <c r="I46" s="320">
        <v>0</v>
      </c>
      <c r="J46" s="345">
        <v>0</v>
      </c>
      <c r="K46" s="345">
        <v>0</v>
      </c>
      <c r="L46" s="345">
        <f t="shared" si="3"/>
        <v>0</v>
      </c>
      <c r="M46" s="465"/>
      <c r="N46" s="345">
        <v>1</v>
      </c>
      <c r="O46" s="345">
        <v>0</v>
      </c>
      <c r="P46" s="345">
        <v>0</v>
      </c>
      <c r="Q46" s="345">
        <v>0</v>
      </c>
      <c r="R46" s="345">
        <f t="shared" si="4"/>
        <v>1</v>
      </c>
      <c r="S46" s="465"/>
      <c r="T46" s="345">
        <v>0</v>
      </c>
      <c r="U46" s="345">
        <v>0</v>
      </c>
      <c r="V46" s="345">
        <v>0</v>
      </c>
      <c r="W46" s="345">
        <v>0</v>
      </c>
      <c r="X46" s="345">
        <f t="shared" si="5"/>
        <v>0</v>
      </c>
      <c r="Y46" s="289"/>
    </row>
    <row r="47" spans="1:25" ht="23.1" customHeight="1" thickTop="1">
      <c r="A47" s="523" t="s">
        <v>11</v>
      </c>
      <c r="B47" s="262" t="s">
        <v>18</v>
      </c>
      <c r="C47" s="332">
        <v>68</v>
      </c>
      <c r="D47" s="324">
        <v>5</v>
      </c>
      <c r="E47" s="325">
        <v>7.3529411764705888</v>
      </c>
      <c r="F47" s="332">
        <v>7</v>
      </c>
      <c r="G47" s="325">
        <v>80</v>
      </c>
      <c r="H47" s="332">
        <f>H45+H43+H41</f>
        <v>1</v>
      </c>
      <c r="I47" s="332">
        <f t="shared" ref="I47:X48" si="6">I45+I43+I41</f>
        <v>0</v>
      </c>
      <c r="J47" s="332">
        <f t="shared" si="6"/>
        <v>0</v>
      </c>
      <c r="K47" s="332">
        <f t="shared" si="6"/>
        <v>0</v>
      </c>
      <c r="L47" s="332">
        <f t="shared" si="6"/>
        <v>1</v>
      </c>
      <c r="M47" s="332">
        <f t="shared" si="6"/>
        <v>0</v>
      </c>
      <c r="N47" s="332">
        <f t="shared" si="6"/>
        <v>3</v>
      </c>
      <c r="O47" s="332">
        <f t="shared" si="6"/>
        <v>0</v>
      </c>
      <c r="P47" s="332">
        <f t="shared" si="6"/>
        <v>0</v>
      </c>
      <c r="Q47" s="332">
        <f t="shared" si="6"/>
        <v>3</v>
      </c>
      <c r="R47" s="332">
        <f t="shared" si="6"/>
        <v>6</v>
      </c>
      <c r="S47" s="332">
        <f t="shared" si="6"/>
        <v>0</v>
      </c>
      <c r="T47" s="332">
        <f t="shared" si="6"/>
        <v>0</v>
      </c>
      <c r="U47" s="332">
        <f t="shared" si="6"/>
        <v>0</v>
      </c>
      <c r="V47" s="332">
        <f t="shared" si="6"/>
        <v>0</v>
      </c>
      <c r="W47" s="332">
        <f t="shared" si="6"/>
        <v>0</v>
      </c>
      <c r="X47" s="332">
        <f t="shared" si="6"/>
        <v>0</v>
      </c>
    </row>
    <row r="48" spans="1:25" ht="23.1" customHeight="1" thickBot="1">
      <c r="A48" s="524"/>
      <c r="B48" s="5" t="s">
        <v>19</v>
      </c>
      <c r="C48" s="458">
        <v>32</v>
      </c>
      <c r="D48" s="466">
        <v>3</v>
      </c>
      <c r="E48" s="329">
        <v>9.375</v>
      </c>
      <c r="F48" s="467">
        <v>4</v>
      </c>
      <c r="G48" s="329">
        <v>100</v>
      </c>
      <c r="H48" s="458">
        <f>H46+H44+H42</f>
        <v>3</v>
      </c>
      <c r="I48" s="458">
        <f t="shared" si="6"/>
        <v>0</v>
      </c>
      <c r="J48" s="458">
        <f t="shared" si="6"/>
        <v>0</v>
      </c>
      <c r="K48" s="458">
        <f t="shared" si="6"/>
        <v>0</v>
      </c>
      <c r="L48" s="458">
        <f t="shared" si="6"/>
        <v>3</v>
      </c>
      <c r="M48" s="458">
        <f t="shared" si="6"/>
        <v>0</v>
      </c>
      <c r="N48" s="458">
        <f t="shared" si="6"/>
        <v>1</v>
      </c>
      <c r="O48" s="458">
        <f t="shared" si="6"/>
        <v>0</v>
      </c>
      <c r="P48" s="458">
        <f t="shared" si="6"/>
        <v>0</v>
      </c>
      <c r="Q48" s="458">
        <f t="shared" si="6"/>
        <v>0</v>
      </c>
      <c r="R48" s="458">
        <f t="shared" si="6"/>
        <v>1</v>
      </c>
      <c r="S48" s="458">
        <f t="shared" si="6"/>
        <v>0</v>
      </c>
      <c r="T48" s="458">
        <f t="shared" si="6"/>
        <v>0</v>
      </c>
      <c r="U48" s="458">
        <f t="shared" si="6"/>
        <v>0</v>
      </c>
      <c r="V48" s="458">
        <f t="shared" si="6"/>
        <v>0</v>
      </c>
      <c r="W48" s="458">
        <f t="shared" si="6"/>
        <v>0</v>
      </c>
      <c r="X48" s="458">
        <f t="shared" si="6"/>
        <v>0</v>
      </c>
    </row>
    <row r="49" spans="1:25" ht="21.95" customHeight="1" thickTop="1">
      <c r="A49" s="518" t="s">
        <v>14</v>
      </c>
      <c r="B49" s="61" t="s">
        <v>18</v>
      </c>
      <c r="C49" s="468">
        <v>207</v>
      </c>
      <c r="D49" s="338">
        <f>D47+D38</f>
        <v>45</v>
      </c>
      <c r="E49" s="339">
        <v>21.844660194174757</v>
      </c>
      <c r="F49" s="468">
        <f>F47+F38</f>
        <v>52</v>
      </c>
      <c r="G49" s="339">
        <v>82.222222222222214</v>
      </c>
      <c r="H49" s="468">
        <f>H47+H38</f>
        <v>9</v>
      </c>
      <c r="I49" s="468">
        <f t="shared" ref="I49:X50" si="7">I47+I38</f>
        <v>1</v>
      </c>
      <c r="J49" s="468">
        <f t="shared" si="7"/>
        <v>0</v>
      </c>
      <c r="K49" s="468">
        <f t="shared" si="7"/>
        <v>1</v>
      </c>
      <c r="L49" s="468">
        <f t="shared" si="7"/>
        <v>11</v>
      </c>
      <c r="M49" s="468">
        <f t="shared" si="7"/>
        <v>0</v>
      </c>
      <c r="N49" s="468">
        <f t="shared" si="7"/>
        <v>16</v>
      </c>
      <c r="O49" s="468">
        <f t="shared" si="7"/>
        <v>0</v>
      </c>
      <c r="P49" s="468">
        <f t="shared" si="7"/>
        <v>0</v>
      </c>
      <c r="Q49" s="468">
        <f t="shared" si="7"/>
        <v>4</v>
      </c>
      <c r="R49" s="468">
        <f t="shared" si="7"/>
        <v>20</v>
      </c>
      <c r="S49" s="468">
        <f t="shared" si="7"/>
        <v>0</v>
      </c>
      <c r="T49" s="468">
        <f t="shared" si="7"/>
        <v>17</v>
      </c>
      <c r="U49" s="468">
        <f t="shared" si="7"/>
        <v>1</v>
      </c>
      <c r="V49" s="468">
        <f t="shared" si="7"/>
        <v>1</v>
      </c>
      <c r="W49" s="468">
        <f t="shared" si="7"/>
        <v>2</v>
      </c>
      <c r="X49" s="468">
        <f t="shared" si="7"/>
        <v>21</v>
      </c>
      <c r="Y49" s="300"/>
    </row>
    <row r="50" spans="1:25" ht="21.95" customHeight="1">
      <c r="A50" s="519"/>
      <c r="B50" s="62" t="s">
        <v>19</v>
      </c>
      <c r="C50" s="469">
        <v>93</v>
      </c>
      <c r="D50" s="340">
        <f>D48+D39</f>
        <v>6</v>
      </c>
      <c r="E50" s="341">
        <v>6.4516129032258061</v>
      </c>
      <c r="F50" s="469">
        <f>F48+F39</f>
        <v>7</v>
      </c>
      <c r="G50" s="341">
        <v>100</v>
      </c>
      <c r="H50" s="469">
        <f>H48+H39</f>
        <v>5</v>
      </c>
      <c r="I50" s="469">
        <f t="shared" si="7"/>
        <v>0</v>
      </c>
      <c r="J50" s="469">
        <f t="shared" si="7"/>
        <v>0</v>
      </c>
      <c r="K50" s="469">
        <f t="shared" si="7"/>
        <v>0</v>
      </c>
      <c r="L50" s="469">
        <f t="shared" si="7"/>
        <v>5</v>
      </c>
      <c r="M50" s="469">
        <f t="shared" si="7"/>
        <v>0</v>
      </c>
      <c r="N50" s="469">
        <f t="shared" si="7"/>
        <v>1</v>
      </c>
      <c r="O50" s="469">
        <f t="shared" si="7"/>
        <v>0</v>
      </c>
      <c r="P50" s="469">
        <f t="shared" si="7"/>
        <v>0</v>
      </c>
      <c r="Q50" s="469">
        <f t="shared" si="7"/>
        <v>0</v>
      </c>
      <c r="R50" s="469">
        <f t="shared" si="7"/>
        <v>1</v>
      </c>
      <c r="S50" s="469">
        <f t="shared" si="7"/>
        <v>0</v>
      </c>
      <c r="T50" s="469">
        <f t="shared" si="7"/>
        <v>1</v>
      </c>
      <c r="U50" s="469">
        <f t="shared" si="7"/>
        <v>0</v>
      </c>
      <c r="V50" s="469">
        <f t="shared" si="7"/>
        <v>0</v>
      </c>
      <c r="W50" s="469">
        <f t="shared" si="7"/>
        <v>0</v>
      </c>
      <c r="X50" s="469">
        <f t="shared" si="7"/>
        <v>1</v>
      </c>
      <c r="Y50" s="300"/>
    </row>
    <row r="51" spans="1:25" ht="21.95" customHeight="1" thickBot="1">
      <c r="A51" s="520"/>
      <c r="B51" s="63" t="s">
        <v>106</v>
      </c>
      <c r="C51" s="470">
        <v>300</v>
      </c>
      <c r="D51" s="471">
        <f>D50+D49</f>
        <v>51</v>
      </c>
      <c r="E51" s="343">
        <f>D51/C51*100</f>
        <v>17</v>
      </c>
      <c r="F51" s="470">
        <f>F50+F49</f>
        <v>59</v>
      </c>
      <c r="G51" s="343">
        <v>84.313725490196077</v>
      </c>
      <c r="H51" s="470">
        <f>H50+H49</f>
        <v>14</v>
      </c>
      <c r="I51" s="470">
        <f t="shared" ref="I51:X51" si="8">I50+I49</f>
        <v>1</v>
      </c>
      <c r="J51" s="470">
        <f t="shared" si="8"/>
        <v>0</v>
      </c>
      <c r="K51" s="470">
        <f t="shared" si="8"/>
        <v>1</v>
      </c>
      <c r="L51" s="470">
        <f t="shared" si="8"/>
        <v>16</v>
      </c>
      <c r="M51" s="470">
        <f t="shared" si="8"/>
        <v>0</v>
      </c>
      <c r="N51" s="470">
        <f t="shared" si="8"/>
        <v>17</v>
      </c>
      <c r="O51" s="470">
        <f t="shared" si="8"/>
        <v>0</v>
      </c>
      <c r="P51" s="470">
        <f t="shared" si="8"/>
        <v>0</v>
      </c>
      <c r="Q51" s="470">
        <f t="shared" si="8"/>
        <v>4</v>
      </c>
      <c r="R51" s="470">
        <f t="shared" si="8"/>
        <v>21</v>
      </c>
      <c r="S51" s="470">
        <f t="shared" si="8"/>
        <v>0</v>
      </c>
      <c r="T51" s="470">
        <f t="shared" si="8"/>
        <v>18</v>
      </c>
      <c r="U51" s="470">
        <f t="shared" si="8"/>
        <v>1</v>
      </c>
      <c r="V51" s="470">
        <f t="shared" si="8"/>
        <v>1</v>
      </c>
      <c r="W51" s="470">
        <f t="shared" si="8"/>
        <v>2</v>
      </c>
      <c r="X51" s="470">
        <f t="shared" si="8"/>
        <v>22</v>
      </c>
      <c r="Y51" s="300"/>
    </row>
    <row r="52" spans="1:25" ht="9" customHeight="1" thickTop="1">
      <c r="A52" s="3"/>
      <c r="B52" s="3"/>
      <c r="C52" s="301"/>
      <c r="D52" s="301"/>
      <c r="E52" s="301"/>
      <c r="F52" s="301"/>
      <c r="G52" s="302"/>
      <c r="H52" s="301"/>
      <c r="I52" s="301"/>
      <c r="J52" s="301"/>
      <c r="K52" s="301"/>
      <c r="L52" s="301"/>
      <c r="M52" s="301"/>
      <c r="N52" s="301"/>
      <c r="O52" s="301"/>
      <c r="P52" s="301"/>
      <c r="Q52" s="301"/>
      <c r="R52" s="301"/>
      <c r="S52" s="301"/>
      <c r="T52" s="301"/>
      <c r="U52" s="301"/>
      <c r="V52" s="301"/>
      <c r="W52" s="301"/>
      <c r="X52" s="301"/>
      <c r="Y52" s="300"/>
    </row>
    <row r="53" spans="1:25" ht="9" customHeight="1" thickBo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</row>
    <row r="54" spans="1:25" ht="21" customHeight="1">
      <c r="A54" s="511" t="s">
        <v>62</v>
      </c>
      <c r="B54" s="511"/>
      <c r="C54" s="511"/>
      <c r="D54" s="511"/>
      <c r="E54" s="511"/>
      <c r="F54" s="511"/>
      <c r="G54" s="511"/>
      <c r="H54" s="511"/>
      <c r="I54" s="35"/>
      <c r="J54" s="35"/>
      <c r="K54" s="35"/>
      <c r="L54" s="507">
        <v>182</v>
      </c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</row>
  </sheetData>
  <mergeCells count="48">
    <mergeCell ref="G3:G5"/>
    <mergeCell ref="G31:G33"/>
    <mergeCell ref="A49:A51"/>
    <mergeCell ref="A1:X1"/>
    <mergeCell ref="A47:A48"/>
    <mergeCell ref="A2:X2"/>
    <mergeCell ref="A3:A5"/>
    <mergeCell ref="B3:B5"/>
    <mergeCell ref="C3:C5"/>
    <mergeCell ref="N4:R4"/>
    <mergeCell ref="T4:X4"/>
    <mergeCell ref="M4:M5"/>
    <mergeCell ref="S4:S5"/>
    <mergeCell ref="F3:F5"/>
    <mergeCell ref="D3:E4"/>
    <mergeCell ref="H3:X3"/>
    <mergeCell ref="H4:L4"/>
    <mergeCell ref="A41:A42"/>
    <mergeCell ref="A30:X30"/>
    <mergeCell ref="A31:A33"/>
    <mergeCell ref="B31:B33"/>
    <mergeCell ref="C31:C33"/>
    <mergeCell ref="A20:A21"/>
    <mergeCell ref="A38:A39"/>
    <mergeCell ref="A29:X29"/>
    <mergeCell ref="A24:A25"/>
    <mergeCell ref="A34:A35"/>
    <mergeCell ref="A36:A37"/>
    <mergeCell ref="A6:A7"/>
    <mergeCell ref="A8:A9"/>
    <mergeCell ref="A10:A11"/>
    <mergeCell ref="A12:A13"/>
    <mergeCell ref="A14:A15"/>
    <mergeCell ref="A16:A17"/>
    <mergeCell ref="A18:A19"/>
    <mergeCell ref="A28:H28"/>
    <mergeCell ref="A54:H54"/>
    <mergeCell ref="A43:A44"/>
    <mergeCell ref="A45:A46"/>
    <mergeCell ref="D31:E32"/>
    <mergeCell ref="F31:F33"/>
    <mergeCell ref="H31:X31"/>
    <mergeCell ref="M32:M33"/>
    <mergeCell ref="S32:S33"/>
    <mergeCell ref="H32:L32"/>
    <mergeCell ref="N32:R32"/>
    <mergeCell ref="T32:X32"/>
    <mergeCell ref="A22:A23"/>
  </mergeCells>
  <printOptions horizontalCentered="1"/>
  <pageMargins left="0.70866141732283472" right="0.70866141732283472" top="0.59055118110236227" bottom="0.19685039370078741" header="0.31496062992125984" footer="0.31496062992125984"/>
  <pageSetup paperSize="9" scale="9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X29"/>
  <sheetViews>
    <sheetView rightToLeft="1" view="pageBreakPreview" zoomScaleSheetLayoutView="100" workbookViewId="0">
      <selection activeCell="J38" sqref="J38"/>
    </sheetView>
  </sheetViews>
  <sheetFormatPr defaultRowHeight="14.25"/>
  <cols>
    <col min="1" max="1" width="8.625" customWidth="1"/>
    <col min="2" max="2" width="10.375" customWidth="1"/>
    <col min="3" max="3" width="6.375" customWidth="1"/>
    <col min="4" max="4" width="5.625" customWidth="1"/>
    <col min="5" max="5" width="7" customWidth="1"/>
    <col min="6" max="6" width="11" customWidth="1"/>
    <col min="7" max="7" width="4.875" customWidth="1"/>
    <col min="8" max="9" width="6" customWidth="1"/>
    <col min="10" max="10" width="4.625" customWidth="1"/>
    <col min="11" max="11" width="6.125" customWidth="1"/>
    <col min="12" max="12" width="0.75" customWidth="1"/>
    <col min="13" max="13" width="4.875" customWidth="1"/>
    <col min="14" max="14" width="5.625" customWidth="1"/>
    <col min="15" max="15" width="6.375" customWidth="1"/>
    <col min="16" max="16" width="4.75" customWidth="1"/>
    <col min="17" max="17" width="6.25" customWidth="1"/>
    <col min="18" max="18" width="0.625" customWidth="1"/>
    <col min="19" max="19" width="4.375" customWidth="1"/>
    <col min="20" max="20" width="5.625" customWidth="1"/>
    <col min="21" max="21" width="5.875" customWidth="1"/>
    <col min="22" max="22" width="5" customWidth="1"/>
    <col min="23" max="23" width="6.75" customWidth="1"/>
  </cols>
  <sheetData>
    <row r="1" spans="1:23" ht="21" customHeight="1">
      <c r="A1" s="512" t="s">
        <v>129</v>
      </c>
      <c r="B1" s="512"/>
      <c r="C1" s="512"/>
      <c r="D1" s="512"/>
      <c r="E1" s="512"/>
      <c r="F1" s="512"/>
      <c r="G1" s="512"/>
      <c r="H1" s="512"/>
      <c r="I1" s="512"/>
      <c r="J1" s="512"/>
      <c r="K1" s="512"/>
      <c r="L1" s="512"/>
      <c r="M1" s="512"/>
      <c r="N1" s="512"/>
      <c r="O1" s="512"/>
      <c r="P1" s="512"/>
      <c r="Q1" s="512"/>
      <c r="R1" s="512"/>
      <c r="S1" s="512"/>
      <c r="T1" s="512"/>
      <c r="U1" s="512"/>
      <c r="V1" s="512"/>
      <c r="W1" s="512"/>
    </row>
    <row r="2" spans="1:23" ht="22.5" customHeight="1" thickBot="1">
      <c r="A2" s="552" t="s">
        <v>117</v>
      </c>
      <c r="B2" s="552"/>
      <c r="C2" s="552"/>
      <c r="D2" s="552"/>
      <c r="E2" s="552"/>
      <c r="F2" s="552"/>
      <c r="G2" s="552"/>
      <c r="H2" s="552"/>
      <c r="I2" s="552"/>
      <c r="J2" s="552"/>
      <c r="K2" s="552"/>
      <c r="L2" s="552"/>
      <c r="M2" s="552"/>
      <c r="N2" s="552"/>
      <c r="O2" s="552"/>
      <c r="P2" s="552"/>
      <c r="Q2" s="552"/>
      <c r="R2" s="552"/>
      <c r="S2" s="552"/>
      <c r="T2" s="552"/>
      <c r="U2" s="552"/>
      <c r="V2" s="552"/>
      <c r="W2" s="552"/>
    </row>
    <row r="3" spans="1:23" ht="32.25" customHeight="1" thickTop="1">
      <c r="A3" s="514" t="s">
        <v>0</v>
      </c>
      <c r="B3" s="514" t="s">
        <v>59</v>
      </c>
      <c r="C3" s="548" t="s">
        <v>60</v>
      </c>
      <c r="D3" s="548"/>
      <c r="E3" s="514" t="s">
        <v>45</v>
      </c>
      <c r="F3" s="514" t="s">
        <v>136</v>
      </c>
      <c r="G3" s="548" t="s">
        <v>130</v>
      </c>
      <c r="H3" s="548"/>
      <c r="I3" s="548"/>
      <c r="J3" s="548"/>
      <c r="K3" s="548"/>
      <c r="L3" s="548"/>
      <c r="M3" s="548"/>
      <c r="N3" s="548"/>
      <c r="O3" s="548"/>
      <c r="P3" s="548"/>
      <c r="Q3" s="548"/>
      <c r="R3" s="548"/>
      <c r="S3" s="548"/>
      <c r="T3" s="548"/>
      <c r="U3" s="548"/>
      <c r="V3" s="548"/>
      <c r="W3" s="548"/>
    </row>
    <row r="4" spans="1:23" ht="16.5" customHeight="1">
      <c r="A4" s="550"/>
      <c r="B4" s="550"/>
      <c r="C4" s="549"/>
      <c r="D4" s="549"/>
      <c r="E4" s="550"/>
      <c r="F4" s="550"/>
      <c r="G4" s="551" t="s">
        <v>46</v>
      </c>
      <c r="H4" s="551"/>
      <c r="I4" s="551"/>
      <c r="J4" s="551"/>
      <c r="K4" s="551"/>
      <c r="L4" s="550"/>
      <c r="M4" s="551" t="s">
        <v>47</v>
      </c>
      <c r="N4" s="551"/>
      <c r="O4" s="551"/>
      <c r="P4" s="551"/>
      <c r="Q4" s="551"/>
      <c r="R4" s="550"/>
      <c r="S4" s="551" t="s">
        <v>48</v>
      </c>
      <c r="T4" s="551"/>
      <c r="U4" s="551"/>
      <c r="V4" s="551"/>
      <c r="W4" s="551"/>
    </row>
    <row r="5" spans="1:23" ht="30.75" customHeight="1">
      <c r="A5" s="515"/>
      <c r="B5" s="515"/>
      <c r="C5" s="26" t="s">
        <v>42</v>
      </c>
      <c r="D5" s="26" t="s">
        <v>44</v>
      </c>
      <c r="E5" s="515"/>
      <c r="F5" s="515"/>
      <c r="G5" s="26" t="s">
        <v>49</v>
      </c>
      <c r="H5" s="26" t="s">
        <v>50</v>
      </c>
      <c r="I5" s="26" t="s">
        <v>52</v>
      </c>
      <c r="J5" s="26" t="s">
        <v>51</v>
      </c>
      <c r="K5" s="26" t="s">
        <v>36</v>
      </c>
      <c r="L5" s="550"/>
      <c r="M5" s="26" t="s">
        <v>49</v>
      </c>
      <c r="N5" s="26" t="s">
        <v>50</v>
      </c>
      <c r="O5" s="26" t="s">
        <v>52</v>
      </c>
      <c r="P5" s="26" t="s">
        <v>51</v>
      </c>
      <c r="Q5" s="26" t="s">
        <v>36</v>
      </c>
      <c r="R5" s="550"/>
      <c r="S5" s="26" t="s">
        <v>49</v>
      </c>
      <c r="T5" s="26" t="s">
        <v>50</v>
      </c>
      <c r="U5" s="26" t="s">
        <v>52</v>
      </c>
      <c r="V5" s="26" t="s">
        <v>51</v>
      </c>
      <c r="W5" s="26" t="s">
        <v>36</v>
      </c>
    </row>
    <row r="6" spans="1:23" ht="21" customHeight="1">
      <c r="A6" s="12" t="s">
        <v>1</v>
      </c>
      <c r="B6" s="346">
        <v>51</v>
      </c>
      <c r="C6" s="346">
        <v>1</v>
      </c>
      <c r="D6" s="472">
        <v>1.9607843137254901</v>
      </c>
      <c r="E6" s="346">
        <v>1</v>
      </c>
      <c r="F6" s="472">
        <v>100</v>
      </c>
      <c r="G6" s="346">
        <v>1</v>
      </c>
      <c r="H6" s="346">
        <v>0</v>
      </c>
      <c r="I6" s="346">
        <v>0</v>
      </c>
      <c r="J6" s="346">
        <v>0</v>
      </c>
      <c r="K6" s="346">
        <f>SUM(G6:J6)</f>
        <v>1</v>
      </c>
      <c r="L6" s="473"/>
      <c r="M6" s="346">
        <v>0</v>
      </c>
      <c r="N6" s="346">
        <v>0</v>
      </c>
      <c r="O6" s="346">
        <v>0</v>
      </c>
      <c r="P6" s="346">
        <v>0</v>
      </c>
      <c r="Q6" s="474">
        <f>SUM(M6:P6)</f>
        <v>0</v>
      </c>
      <c r="R6" s="474"/>
      <c r="S6" s="474">
        <v>0</v>
      </c>
      <c r="T6" s="474">
        <v>0</v>
      </c>
      <c r="U6" s="474">
        <v>0</v>
      </c>
      <c r="V6" s="474">
        <v>0</v>
      </c>
      <c r="W6" s="474">
        <f>SUM(S6:V6)</f>
        <v>0</v>
      </c>
    </row>
    <row r="7" spans="1:23" ht="21" customHeight="1">
      <c r="A7" s="12" t="s">
        <v>2</v>
      </c>
      <c r="B7" s="346">
        <v>55</v>
      </c>
      <c r="C7" s="346">
        <v>0</v>
      </c>
      <c r="D7" s="472">
        <v>0</v>
      </c>
      <c r="E7" s="346">
        <v>0</v>
      </c>
      <c r="F7" s="472">
        <v>0</v>
      </c>
      <c r="G7" s="346">
        <v>0</v>
      </c>
      <c r="H7" s="346">
        <v>0</v>
      </c>
      <c r="I7" s="346">
        <v>0</v>
      </c>
      <c r="J7" s="346">
        <v>0</v>
      </c>
      <c r="K7" s="346">
        <f t="shared" ref="K7:K22" si="0">SUM(G7:J7)</f>
        <v>0</v>
      </c>
      <c r="L7" s="473"/>
      <c r="M7" s="346">
        <v>0</v>
      </c>
      <c r="N7" s="346">
        <v>0</v>
      </c>
      <c r="O7" s="346">
        <v>0</v>
      </c>
      <c r="P7" s="346">
        <v>0</v>
      </c>
      <c r="Q7" s="474">
        <f t="shared" ref="Q7:Q22" si="1">SUM(M7:P7)</f>
        <v>0</v>
      </c>
      <c r="R7" s="474"/>
      <c r="S7" s="474">
        <v>0</v>
      </c>
      <c r="T7" s="474">
        <v>0</v>
      </c>
      <c r="U7" s="474">
        <v>0</v>
      </c>
      <c r="V7" s="474">
        <v>0</v>
      </c>
      <c r="W7" s="474">
        <f t="shared" ref="W7:W22" si="2">SUM(S7:V7)</f>
        <v>0</v>
      </c>
    </row>
    <row r="8" spans="1:23" ht="21" customHeight="1">
      <c r="A8" s="12" t="s">
        <v>3</v>
      </c>
      <c r="B8" s="346">
        <v>208</v>
      </c>
      <c r="C8" s="346">
        <v>0</v>
      </c>
      <c r="D8" s="472">
        <v>0</v>
      </c>
      <c r="E8" s="346">
        <v>0</v>
      </c>
      <c r="F8" s="472">
        <v>0</v>
      </c>
      <c r="G8" s="346">
        <v>0</v>
      </c>
      <c r="H8" s="346">
        <v>0</v>
      </c>
      <c r="I8" s="346">
        <v>0</v>
      </c>
      <c r="J8" s="346">
        <v>0</v>
      </c>
      <c r="K8" s="346">
        <f t="shared" si="0"/>
        <v>0</v>
      </c>
      <c r="L8" s="473"/>
      <c r="M8" s="346">
        <v>0</v>
      </c>
      <c r="N8" s="346">
        <v>0</v>
      </c>
      <c r="O8" s="346">
        <v>0</v>
      </c>
      <c r="P8" s="346">
        <v>0</v>
      </c>
      <c r="Q8" s="474">
        <f t="shared" si="1"/>
        <v>0</v>
      </c>
      <c r="R8" s="474"/>
      <c r="S8" s="474">
        <v>0</v>
      </c>
      <c r="T8" s="474">
        <v>0</v>
      </c>
      <c r="U8" s="474">
        <v>0</v>
      </c>
      <c r="V8" s="474">
        <v>0</v>
      </c>
      <c r="W8" s="474">
        <f t="shared" si="2"/>
        <v>0</v>
      </c>
    </row>
    <row r="9" spans="1:23" ht="21" customHeight="1">
      <c r="A9" s="12" t="s">
        <v>4</v>
      </c>
      <c r="B9" s="346">
        <v>53</v>
      </c>
      <c r="C9" s="346">
        <v>0</v>
      </c>
      <c r="D9" s="472">
        <v>0</v>
      </c>
      <c r="E9" s="346">
        <v>0</v>
      </c>
      <c r="F9" s="472">
        <v>0</v>
      </c>
      <c r="G9" s="346">
        <v>0</v>
      </c>
      <c r="H9" s="346">
        <v>0</v>
      </c>
      <c r="I9" s="346">
        <v>0</v>
      </c>
      <c r="J9" s="346">
        <v>0</v>
      </c>
      <c r="K9" s="346">
        <f t="shared" si="0"/>
        <v>0</v>
      </c>
      <c r="L9" s="473"/>
      <c r="M9" s="346">
        <v>0</v>
      </c>
      <c r="N9" s="346">
        <v>0</v>
      </c>
      <c r="O9" s="346">
        <v>0</v>
      </c>
      <c r="P9" s="346">
        <v>0</v>
      </c>
      <c r="Q9" s="474">
        <f t="shared" si="1"/>
        <v>0</v>
      </c>
      <c r="R9" s="474"/>
      <c r="S9" s="474">
        <v>0</v>
      </c>
      <c r="T9" s="474">
        <v>0</v>
      </c>
      <c r="U9" s="474">
        <v>0</v>
      </c>
      <c r="V9" s="474">
        <v>0</v>
      </c>
      <c r="W9" s="474">
        <f t="shared" si="2"/>
        <v>0</v>
      </c>
    </row>
    <row r="10" spans="1:23" ht="21" customHeight="1">
      <c r="A10" s="12" t="s">
        <v>5</v>
      </c>
      <c r="B10" s="346">
        <v>37</v>
      </c>
      <c r="C10" s="346">
        <v>0</v>
      </c>
      <c r="D10" s="472">
        <v>0</v>
      </c>
      <c r="E10" s="346">
        <v>0</v>
      </c>
      <c r="F10" s="472">
        <v>0</v>
      </c>
      <c r="G10" s="346">
        <v>0</v>
      </c>
      <c r="H10" s="346">
        <v>0</v>
      </c>
      <c r="I10" s="346">
        <v>0</v>
      </c>
      <c r="J10" s="346">
        <v>0</v>
      </c>
      <c r="K10" s="346">
        <f t="shared" si="0"/>
        <v>0</v>
      </c>
      <c r="L10" s="473"/>
      <c r="M10" s="346">
        <v>0</v>
      </c>
      <c r="N10" s="346">
        <v>0</v>
      </c>
      <c r="O10" s="346">
        <v>0</v>
      </c>
      <c r="P10" s="346">
        <v>0</v>
      </c>
      <c r="Q10" s="474">
        <f t="shared" si="1"/>
        <v>0</v>
      </c>
      <c r="R10" s="474"/>
      <c r="S10" s="474">
        <v>0</v>
      </c>
      <c r="T10" s="474">
        <v>0</v>
      </c>
      <c r="U10" s="474">
        <v>0</v>
      </c>
      <c r="V10" s="474">
        <v>0</v>
      </c>
      <c r="W10" s="474">
        <f t="shared" si="2"/>
        <v>0</v>
      </c>
    </row>
    <row r="11" spans="1:23" ht="21" customHeight="1">
      <c r="A11" s="12" t="s">
        <v>6</v>
      </c>
      <c r="B11" s="346">
        <v>43</v>
      </c>
      <c r="C11" s="346">
        <v>0</v>
      </c>
      <c r="D11" s="472">
        <v>0</v>
      </c>
      <c r="E11" s="346">
        <v>0</v>
      </c>
      <c r="F11" s="472">
        <v>0</v>
      </c>
      <c r="G11" s="346">
        <v>0</v>
      </c>
      <c r="H11" s="346">
        <v>0</v>
      </c>
      <c r="I11" s="346">
        <v>0</v>
      </c>
      <c r="J11" s="346">
        <v>0</v>
      </c>
      <c r="K11" s="346">
        <f t="shared" si="0"/>
        <v>0</v>
      </c>
      <c r="L11" s="473"/>
      <c r="M11" s="346">
        <v>0</v>
      </c>
      <c r="N11" s="346">
        <v>0</v>
      </c>
      <c r="O11" s="346">
        <v>0</v>
      </c>
      <c r="P11" s="346">
        <v>0</v>
      </c>
      <c r="Q11" s="474">
        <f t="shared" si="1"/>
        <v>0</v>
      </c>
      <c r="R11" s="474"/>
      <c r="S11" s="474">
        <v>0</v>
      </c>
      <c r="T11" s="474">
        <v>0</v>
      </c>
      <c r="U11" s="474">
        <v>0</v>
      </c>
      <c r="V11" s="474">
        <v>0</v>
      </c>
      <c r="W11" s="474">
        <f t="shared" si="2"/>
        <v>0</v>
      </c>
    </row>
    <row r="12" spans="1:23" ht="21" customHeight="1">
      <c r="A12" s="12" t="s">
        <v>7</v>
      </c>
      <c r="B12" s="346">
        <v>47</v>
      </c>
      <c r="C12" s="346">
        <v>0</v>
      </c>
      <c r="D12" s="472">
        <v>0</v>
      </c>
      <c r="E12" s="346">
        <v>0</v>
      </c>
      <c r="F12" s="472">
        <v>0</v>
      </c>
      <c r="G12" s="346">
        <v>0</v>
      </c>
      <c r="H12" s="346">
        <v>0</v>
      </c>
      <c r="I12" s="346">
        <v>0</v>
      </c>
      <c r="J12" s="346">
        <v>0</v>
      </c>
      <c r="K12" s="346">
        <f t="shared" si="0"/>
        <v>0</v>
      </c>
      <c r="L12" s="473"/>
      <c r="M12" s="346">
        <v>0</v>
      </c>
      <c r="N12" s="346">
        <v>0</v>
      </c>
      <c r="O12" s="346">
        <v>0</v>
      </c>
      <c r="P12" s="346">
        <v>0</v>
      </c>
      <c r="Q12" s="474">
        <f t="shared" si="1"/>
        <v>0</v>
      </c>
      <c r="R12" s="474"/>
      <c r="S12" s="474">
        <v>0</v>
      </c>
      <c r="T12" s="474">
        <v>0</v>
      </c>
      <c r="U12" s="474">
        <v>0</v>
      </c>
      <c r="V12" s="474">
        <v>0</v>
      </c>
      <c r="W12" s="474">
        <f t="shared" si="2"/>
        <v>0</v>
      </c>
    </row>
    <row r="13" spans="1:23" ht="21" customHeight="1">
      <c r="A13" s="12" t="s">
        <v>8</v>
      </c>
      <c r="B13" s="346">
        <v>47</v>
      </c>
      <c r="C13" s="346">
        <v>0</v>
      </c>
      <c r="D13" s="472">
        <v>0</v>
      </c>
      <c r="E13" s="346">
        <v>0</v>
      </c>
      <c r="F13" s="472">
        <v>0</v>
      </c>
      <c r="G13" s="346">
        <v>0</v>
      </c>
      <c r="H13" s="346">
        <v>0</v>
      </c>
      <c r="I13" s="346">
        <v>0</v>
      </c>
      <c r="J13" s="346">
        <v>0</v>
      </c>
      <c r="K13" s="346">
        <f t="shared" si="0"/>
        <v>0</v>
      </c>
      <c r="L13" s="473"/>
      <c r="M13" s="346">
        <v>0</v>
      </c>
      <c r="N13" s="346">
        <v>0</v>
      </c>
      <c r="O13" s="346">
        <v>0</v>
      </c>
      <c r="P13" s="346">
        <v>0</v>
      </c>
      <c r="Q13" s="474">
        <f t="shared" si="1"/>
        <v>0</v>
      </c>
      <c r="R13" s="474"/>
      <c r="S13" s="474">
        <v>0</v>
      </c>
      <c r="T13" s="474">
        <v>0</v>
      </c>
      <c r="U13" s="474">
        <v>0</v>
      </c>
      <c r="V13" s="474">
        <v>0</v>
      </c>
      <c r="W13" s="474">
        <f t="shared" si="2"/>
        <v>0</v>
      </c>
    </row>
    <row r="14" spans="1:23" ht="21" customHeight="1">
      <c r="A14" s="12" t="s">
        <v>9</v>
      </c>
      <c r="B14" s="346">
        <v>34</v>
      </c>
      <c r="C14" s="346">
        <v>0</v>
      </c>
      <c r="D14" s="472">
        <v>0</v>
      </c>
      <c r="E14" s="346">
        <v>0</v>
      </c>
      <c r="F14" s="472">
        <v>0</v>
      </c>
      <c r="G14" s="346">
        <v>0</v>
      </c>
      <c r="H14" s="346">
        <v>0</v>
      </c>
      <c r="I14" s="346">
        <v>0</v>
      </c>
      <c r="J14" s="346">
        <v>0</v>
      </c>
      <c r="K14" s="346">
        <f t="shared" si="0"/>
        <v>0</v>
      </c>
      <c r="L14" s="473"/>
      <c r="M14" s="346">
        <v>0</v>
      </c>
      <c r="N14" s="346">
        <v>0</v>
      </c>
      <c r="O14" s="346">
        <v>0</v>
      </c>
      <c r="P14" s="346">
        <v>0</v>
      </c>
      <c r="Q14" s="474">
        <f t="shared" si="1"/>
        <v>0</v>
      </c>
      <c r="R14" s="474"/>
      <c r="S14" s="474">
        <v>0</v>
      </c>
      <c r="T14" s="474">
        <v>0</v>
      </c>
      <c r="U14" s="474">
        <v>0</v>
      </c>
      <c r="V14" s="474">
        <v>0</v>
      </c>
      <c r="W14" s="474">
        <f t="shared" si="2"/>
        <v>0</v>
      </c>
    </row>
    <row r="15" spans="1:23" ht="21" customHeight="1">
      <c r="A15" s="12" t="s">
        <v>37</v>
      </c>
      <c r="B15" s="346">
        <v>77</v>
      </c>
      <c r="C15" s="346">
        <v>0</v>
      </c>
      <c r="D15" s="472">
        <v>0</v>
      </c>
      <c r="E15" s="346">
        <v>0</v>
      </c>
      <c r="F15" s="472">
        <v>0</v>
      </c>
      <c r="G15" s="346">
        <v>0</v>
      </c>
      <c r="H15" s="346">
        <v>0</v>
      </c>
      <c r="I15" s="346">
        <v>0</v>
      </c>
      <c r="J15" s="346">
        <v>0</v>
      </c>
      <c r="K15" s="346">
        <f t="shared" si="0"/>
        <v>0</v>
      </c>
      <c r="L15" s="473"/>
      <c r="M15" s="346">
        <v>0</v>
      </c>
      <c r="N15" s="346">
        <v>0</v>
      </c>
      <c r="O15" s="346">
        <v>0</v>
      </c>
      <c r="P15" s="346">
        <v>0</v>
      </c>
      <c r="Q15" s="474">
        <f t="shared" si="1"/>
        <v>0</v>
      </c>
      <c r="R15" s="474"/>
      <c r="S15" s="474">
        <v>0</v>
      </c>
      <c r="T15" s="474">
        <v>0</v>
      </c>
      <c r="U15" s="474">
        <v>0</v>
      </c>
      <c r="V15" s="474">
        <v>0</v>
      </c>
      <c r="W15" s="474">
        <f t="shared" si="2"/>
        <v>0</v>
      </c>
    </row>
    <row r="16" spans="1:23" ht="21" customHeight="1">
      <c r="A16" s="12" t="s">
        <v>38</v>
      </c>
      <c r="B16" s="346">
        <v>38</v>
      </c>
      <c r="C16" s="346">
        <v>0</v>
      </c>
      <c r="D16" s="472">
        <v>0</v>
      </c>
      <c r="E16" s="346">
        <v>0</v>
      </c>
      <c r="F16" s="472">
        <v>0</v>
      </c>
      <c r="G16" s="346">
        <v>0</v>
      </c>
      <c r="H16" s="346">
        <v>0</v>
      </c>
      <c r="I16" s="346">
        <v>0</v>
      </c>
      <c r="J16" s="346">
        <v>0</v>
      </c>
      <c r="K16" s="346">
        <f t="shared" si="0"/>
        <v>0</v>
      </c>
      <c r="L16" s="473"/>
      <c r="M16" s="346">
        <v>0</v>
      </c>
      <c r="N16" s="346">
        <v>0</v>
      </c>
      <c r="O16" s="346">
        <v>0</v>
      </c>
      <c r="P16" s="346">
        <v>0</v>
      </c>
      <c r="Q16" s="474">
        <f t="shared" si="1"/>
        <v>0</v>
      </c>
      <c r="R16" s="474"/>
      <c r="S16" s="474">
        <v>0</v>
      </c>
      <c r="T16" s="474">
        <v>0</v>
      </c>
      <c r="U16" s="474">
        <v>0</v>
      </c>
      <c r="V16" s="474">
        <v>0</v>
      </c>
      <c r="W16" s="474">
        <f t="shared" si="2"/>
        <v>0</v>
      </c>
    </row>
    <row r="17" spans="1:24" ht="21" customHeight="1" thickBot="1">
      <c r="A17" s="13" t="s">
        <v>10</v>
      </c>
      <c r="B17" s="345">
        <v>112</v>
      </c>
      <c r="C17" s="320">
        <v>0</v>
      </c>
      <c r="D17" s="475">
        <v>0</v>
      </c>
      <c r="E17" s="320">
        <v>0</v>
      </c>
      <c r="F17" s="475">
        <v>0</v>
      </c>
      <c r="G17" s="320">
        <v>0</v>
      </c>
      <c r="H17" s="320">
        <v>0</v>
      </c>
      <c r="I17" s="320">
        <v>0</v>
      </c>
      <c r="J17" s="320">
        <v>0</v>
      </c>
      <c r="K17" s="345">
        <f t="shared" si="0"/>
        <v>0</v>
      </c>
      <c r="L17" s="457"/>
      <c r="M17" s="320">
        <v>0</v>
      </c>
      <c r="N17" s="320">
        <v>0</v>
      </c>
      <c r="O17" s="320">
        <v>0</v>
      </c>
      <c r="P17" s="320">
        <v>0</v>
      </c>
      <c r="Q17" s="476">
        <f t="shared" si="1"/>
        <v>0</v>
      </c>
      <c r="R17" s="477"/>
      <c r="S17" s="477">
        <v>0</v>
      </c>
      <c r="T17" s="477">
        <v>0</v>
      </c>
      <c r="U17" s="477">
        <v>0</v>
      </c>
      <c r="V17" s="477">
        <v>0</v>
      </c>
      <c r="W17" s="476">
        <f t="shared" si="2"/>
        <v>0</v>
      </c>
    </row>
    <row r="18" spans="1:24" ht="21" customHeight="1" thickTop="1" thickBot="1">
      <c r="A18" s="299" t="s">
        <v>11</v>
      </c>
      <c r="B18" s="478">
        <f>SUM(B6:B17)</f>
        <v>802</v>
      </c>
      <c r="C18" s="357">
        <f>SUM(C6:C17)</f>
        <v>1</v>
      </c>
      <c r="D18" s="479">
        <f>C18/B18*100</f>
        <v>0.12468827930174563</v>
      </c>
      <c r="E18" s="357">
        <f>SUM(E6:E17)</f>
        <v>1</v>
      </c>
      <c r="F18" s="479">
        <v>100</v>
      </c>
      <c r="G18" s="357">
        <f>SUM(G6:G17)</f>
        <v>1</v>
      </c>
      <c r="H18" s="357">
        <v>0</v>
      </c>
      <c r="I18" s="357">
        <v>0</v>
      </c>
      <c r="J18" s="357">
        <v>0</v>
      </c>
      <c r="K18" s="357">
        <f t="shared" si="0"/>
        <v>1</v>
      </c>
      <c r="L18" s="480"/>
      <c r="M18" s="357">
        <v>0</v>
      </c>
      <c r="N18" s="357">
        <v>0</v>
      </c>
      <c r="O18" s="357">
        <v>0</v>
      </c>
      <c r="P18" s="357">
        <v>0</v>
      </c>
      <c r="Q18" s="481">
        <f t="shared" si="1"/>
        <v>0</v>
      </c>
      <c r="R18" s="480"/>
      <c r="S18" s="357">
        <v>0</v>
      </c>
      <c r="T18" s="357">
        <v>0</v>
      </c>
      <c r="U18" s="357">
        <v>0</v>
      </c>
      <c r="V18" s="357">
        <v>0</v>
      </c>
      <c r="W18" s="482">
        <f t="shared" si="2"/>
        <v>0</v>
      </c>
    </row>
    <row r="19" spans="1:24" ht="21" customHeight="1" thickTop="1" thickBot="1">
      <c r="A19" s="213" t="s">
        <v>12</v>
      </c>
      <c r="B19" s="351"/>
      <c r="C19" s="351"/>
      <c r="D19" s="463"/>
      <c r="E19" s="351"/>
      <c r="F19" s="463"/>
      <c r="G19" s="351"/>
      <c r="H19" s="351"/>
      <c r="I19" s="351"/>
      <c r="J19" s="351"/>
      <c r="K19" s="351"/>
      <c r="L19" s="305"/>
      <c r="M19" s="351"/>
      <c r="N19" s="351"/>
      <c r="O19" s="351"/>
      <c r="P19" s="351"/>
      <c r="Q19" s="351"/>
      <c r="R19" s="305"/>
      <c r="S19" s="351"/>
      <c r="T19" s="351"/>
      <c r="U19" s="351"/>
      <c r="V19" s="351"/>
      <c r="W19" s="351"/>
    </row>
    <row r="20" spans="1:24" ht="21" customHeight="1" thickTop="1">
      <c r="A20" s="18" t="s">
        <v>39</v>
      </c>
      <c r="B20" s="354">
        <v>91</v>
      </c>
      <c r="C20" s="320">
        <v>0</v>
      </c>
      <c r="D20" s="475">
        <v>0</v>
      </c>
      <c r="E20" s="320">
        <v>0</v>
      </c>
      <c r="F20" s="475">
        <v>0</v>
      </c>
      <c r="G20" s="320">
        <v>0</v>
      </c>
      <c r="H20" s="320">
        <v>0</v>
      </c>
      <c r="I20" s="320">
        <v>0</v>
      </c>
      <c r="J20" s="320">
        <v>0</v>
      </c>
      <c r="K20" s="454">
        <f t="shared" si="0"/>
        <v>0</v>
      </c>
      <c r="L20" s="457"/>
      <c r="M20" s="320">
        <v>0</v>
      </c>
      <c r="N20" s="320">
        <v>0</v>
      </c>
      <c r="O20" s="320">
        <v>0</v>
      </c>
      <c r="P20" s="320">
        <v>0</v>
      </c>
      <c r="Q20" s="483">
        <f t="shared" si="1"/>
        <v>0</v>
      </c>
      <c r="R20" s="457"/>
      <c r="S20" s="320">
        <v>0</v>
      </c>
      <c r="T20" s="320">
        <v>0</v>
      </c>
      <c r="U20" s="320">
        <v>0</v>
      </c>
      <c r="V20" s="320">
        <v>0</v>
      </c>
      <c r="W20" s="484">
        <f t="shared" si="2"/>
        <v>0</v>
      </c>
    </row>
    <row r="21" spans="1:24" ht="21" customHeight="1">
      <c r="A21" s="12" t="s">
        <v>40</v>
      </c>
      <c r="B21" s="355">
        <v>142</v>
      </c>
      <c r="C21" s="346">
        <v>0</v>
      </c>
      <c r="D21" s="472">
        <v>0</v>
      </c>
      <c r="E21" s="346">
        <v>0</v>
      </c>
      <c r="F21" s="472">
        <v>0</v>
      </c>
      <c r="G21" s="346">
        <v>0</v>
      </c>
      <c r="H21" s="346">
        <v>0</v>
      </c>
      <c r="I21" s="346">
        <v>0</v>
      </c>
      <c r="J21" s="346">
        <v>0</v>
      </c>
      <c r="K21" s="346">
        <f t="shared" si="0"/>
        <v>0</v>
      </c>
      <c r="L21" s="473"/>
      <c r="M21" s="346">
        <v>0</v>
      </c>
      <c r="N21" s="346">
        <v>0</v>
      </c>
      <c r="O21" s="346">
        <v>0</v>
      </c>
      <c r="P21" s="346">
        <v>0</v>
      </c>
      <c r="Q21" s="474">
        <f t="shared" si="1"/>
        <v>0</v>
      </c>
      <c r="R21" s="473"/>
      <c r="S21" s="346">
        <v>0</v>
      </c>
      <c r="T21" s="346">
        <v>0</v>
      </c>
      <c r="U21" s="346">
        <v>0</v>
      </c>
      <c r="V21" s="346">
        <v>0</v>
      </c>
      <c r="W21" s="485">
        <f t="shared" si="2"/>
        <v>0</v>
      </c>
    </row>
    <row r="22" spans="1:24" ht="21" customHeight="1" thickBot="1">
      <c r="A22" s="13" t="s">
        <v>13</v>
      </c>
      <c r="B22" s="318">
        <v>107</v>
      </c>
      <c r="C22" s="345">
        <v>0</v>
      </c>
      <c r="D22" s="486">
        <v>0</v>
      </c>
      <c r="E22" s="345">
        <v>0</v>
      </c>
      <c r="F22" s="486">
        <v>0</v>
      </c>
      <c r="G22" s="345">
        <v>0</v>
      </c>
      <c r="H22" s="345">
        <v>0</v>
      </c>
      <c r="I22" s="345">
        <v>0</v>
      </c>
      <c r="J22" s="345">
        <v>0</v>
      </c>
      <c r="K22" s="345">
        <f t="shared" si="0"/>
        <v>0</v>
      </c>
      <c r="L22" s="465"/>
      <c r="M22" s="345">
        <v>0</v>
      </c>
      <c r="N22" s="345">
        <v>0</v>
      </c>
      <c r="O22" s="345">
        <v>0</v>
      </c>
      <c r="P22" s="345">
        <v>0</v>
      </c>
      <c r="Q22" s="476">
        <f t="shared" si="1"/>
        <v>0</v>
      </c>
      <c r="R22" s="465"/>
      <c r="S22" s="345">
        <v>0</v>
      </c>
      <c r="T22" s="345">
        <v>0</v>
      </c>
      <c r="U22" s="345">
        <v>0</v>
      </c>
      <c r="V22" s="345">
        <v>0</v>
      </c>
      <c r="W22" s="487">
        <f t="shared" si="2"/>
        <v>0</v>
      </c>
    </row>
    <row r="23" spans="1:24" ht="21" customHeight="1" thickTop="1" thickBot="1">
      <c r="A23" s="304" t="s">
        <v>11</v>
      </c>
      <c r="B23" s="489">
        <v>340</v>
      </c>
      <c r="C23" s="482">
        <f>SUM(C20:C22)</f>
        <v>0</v>
      </c>
      <c r="D23" s="488">
        <v>0</v>
      </c>
      <c r="E23" s="482">
        <f>SUM(E20:E22)</f>
        <v>0</v>
      </c>
      <c r="F23" s="488">
        <v>0</v>
      </c>
      <c r="G23" s="482">
        <f>SUM(G20:G22)</f>
        <v>0</v>
      </c>
      <c r="H23" s="482">
        <f t="shared" ref="H23:W23" si="3">SUM(H20:H22)</f>
        <v>0</v>
      </c>
      <c r="I23" s="482">
        <f t="shared" si="3"/>
        <v>0</v>
      </c>
      <c r="J23" s="482">
        <f t="shared" si="3"/>
        <v>0</v>
      </c>
      <c r="K23" s="482">
        <f t="shared" si="3"/>
        <v>0</v>
      </c>
      <c r="L23" s="482">
        <f t="shared" si="3"/>
        <v>0</v>
      </c>
      <c r="M23" s="482">
        <f t="shared" si="3"/>
        <v>0</v>
      </c>
      <c r="N23" s="482">
        <f t="shared" si="3"/>
        <v>0</v>
      </c>
      <c r="O23" s="482">
        <f t="shared" si="3"/>
        <v>0</v>
      </c>
      <c r="P23" s="482">
        <f t="shared" si="3"/>
        <v>0</v>
      </c>
      <c r="Q23" s="482">
        <f t="shared" si="3"/>
        <v>0</v>
      </c>
      <c r="R23" s="482">
        <f t="shared" si="3"/>
        <v>0</v>
      </c>
      <c r="S23" s="482">
        <f t="shared" si="3"/>
        <v>0</v>
      </c>
      <c r="T23" s="482">
        <f t="shared" si="3"/>
        <v>0</v>
      </c>
      <c r="U23" s="482">
        <f t="shared" si="3"/>
        <v>0</v>
      </c>
      <c r="V23" s="482">
        <f t="shared" si="3"/>
        <v>0</v>
      </c>
      <c r="W23" s="482">
        <f t="shared" si="3"/>
        <v>0</v>
      </c>
      <c r="X23" s="266"/>
    </row>
    <row r="24" spans="1:24" ht="21" customHeight="1" thickTop="1" thickBot="1">
      <c r="A24" s="28" t="s">
        <v>14</v>
      </c>
      <c r="B24" s="490">
        <v>1142</v>
      </c>
      <c r="C24" s="351">
        <f>C23+C18</f>
        <v>1</v>
      </c>
      <c r="D24" s="463">
        <f>C24/B24*100</f>
        <v>8.7565674255691769E-2</v>
      </c>
      <c r="E24" s="351">
        <f>E23+E18</f>
        <v>1</v>
      </c>
      <c r="F24" s="463">
        <v>100</v>
      </c>
      <c r="G24" s="351">
        <f>G23+G18</f>
        <v>1</v>
      </c>
      <c r="H24" s="351">
        <f t="shared" ref="H24:W24" si="4">H23+H18</f>
        <v>0</v>
      </c>
      <c r="I24" s="351">
        <f t="shared" si="4"/>
        <v>0</v>
      </c>
      <c r="J24" s="351">
        <f t="shared" si="4"/>
        <v>0</v>
      </c>
      <c r="K24" s="351">
        <f t="shared" si="4"/>
        <v>1</v>
      </c>
      <c r="L24" s="351">
        <f t="shared" si="4"/>
        <v>0</v>
      </c>
      <c r="M24" s="351">
        <f t="shared" si="4"/>
        <v>0</v>
      </c>
      <c r="N24" s="351">
        <f t="shared" si="4"/>
        <v>0</v>
      </c>
      <c r="O24" s="351">
        <f t="shared" si="4"/>
        <v>0</v>
      </c>
      <c r="P24" s="351">
        <f t="shared" si="4"/>
        <v>0</v>
      </c>
      <c r="Q24" s="351">
        <f t="shared" si="4"/>
        <v>0</v>
      </c>
      <c r="R24" s="351">
        <f t="shared" si="4"/>
        <v>0</v>
      </c>
      <c r="S24" s="351">
        <f t="shared" si="4"/>
        <v>0</v>
      </c>
      <c r="T24" s="351">
        <f t="shared" si="4"/>
        <v>0</v>
      </c>
      <c r="U24" s="351">
        <f t="shared" si="4"/>
        <v>0</v>
      </c>
      <c r="V24" s="351">
        <f t="shared" si="4"/>
        <v>0</v>
      </c>
      <c r="W24" s="351">
        <f t="shared" si="4"/>
        <v>0</v>
      </c>
      <c r="X24" s="288"/>
    </row>
    <row r="25" spans="1:24" ht="14.25" customHeight="1" thickTop="1">
      <c r="A25" s="14"/>
      <c r="B25" s="148"/>
      <c r="C25" s="148"/>
      <c r="D25" s="148"/>
      <c r="E25" s="148"/>
      <c r="F25" s="148"/>
      <c r="G25" s="148"/>
      <c r="H25" s="148"/>
      <c r="I25" s="148"/>
      <c r="J25" s="148"/>
      <c r="K25" s="148"/>
      <c r="L25" s="148"/>
      <c r="M25" s="148"/>
      <c r="N25" s="148"/>
      <c r="O25" s="148"/>
      <c r="P25" s="148"/>
      <c r="Q25" s="140"/>
      <c r="R25" s="140"/>
      <c r="S25" s="140"/>
      <c r="T25" s="140"/>
      <c r="U25" s="140"/>
      <c r="V25" s="140"/>
      <c r="W25" s="140"/>
    </row>
    <row r="26" spans="1:24" ht="21.75" customHeight="1">
      <c r="A26" s="510"/>
      <c r="B26" s="510"/>
      <c r="C26" s="510"/>
      <c r="D26" s="510"/>
      <c r="E26" s="510"/>
      <c r="F26" s="510"/>
      <c r="G26" s="510"/>
      <c r="H26" s="510"/>
      <c r="I26" s="510"/>
      <c r="J26" s="510"/>
      <c r="K26" s="510"/>
      <c r="L26" s="510"/>
      <c r="M26" s="510"/>
      <c r="N26" s="510"/>
      <c r="O26" s="510"/>
      <c r="P26" s="510"/>
      <c r="Q26" s="510"/>
      <c r="R26" s="510"/>
      <c r="S26" s="510"/>
      <c r="T26" s="510"/>
      <c r="U26" s="510"/>
      <c r="V26" s="510"/>
      <c r="W26" s="510"/>
    </row>
    <row r="27" spans="1:24" ht="8.25" customHeight="1">
      <c r="A27" s="14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</row>
    <row r="28" spans="1:24" ht="18.75" customHeight="1" thickBot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</row>
    <row r="29" spans="1:24" ht="18.75" customHeight="1">
      <c r="A29" s="511" t="s">
        <v>62</v>
      </c>
      <c r="B29" s="511"/>
      <c r="C29" s="511"/>
      <c r="D29" s="511"/>
      <c r="E29" s="511"/>
      <c r="F29" s="511"/>
      <c r="G29" s="511"/>
      <c r="H29" s="511"/>
      <c r="I29" s="35"/>
      <c r="J29" s="35"/>
      <c r="K29" s="507">
        <v>183</v>
      </c>
      <c r="L29" s="35"/>
      <c r="M29" s="35"/>
      <c r="N29" s="35"/>
      <c r="O29" s="35"/>
      <c r="P29" s="35"/>
      <c r="Q29" s="23"/>
      <c r="R29" s="23"/>
      <c r="S29" s="23"/>
      <c r="T29" s="23"/>
      <c r="U29" s="23"/>
      <c r="V29" s="23"/>
      <c r="W29" s="23"/>
    </row>
  </sheetData>
  <mergeCells count="15">
    <mergeCell ref="A29:H29"/>
    <mergeCell ref="A1:W1"/>
    <mergeCell ref="A2:W2"/>
    <mergeCell ref="C3:D4"/>
    <mergeCell ref="E3:E5"/>
    <mergeCell ref="G3:W3"/>
    <mergeCell ref="G4:K4"/>
    <mergeCell ref="M4:Q4"/>
    <mergeCell ref="A3:A5"/>
    <mergeCell ref="B3:B5"/>
    <mergeCell ref="L4:L5"/>
    <mergeCell ref="R4:R5"/>
    <mergeCell ref="S4:W4"/>
    <mergeCell ref="A26:W26"/>
    <mergeCell ref="F3:F5"/>
  </mergeCells>
  <printOptions horizontalCentered="1"/>
  <pageMargins left="0.70866141732283472" right="0.70866141732283472" top="0.59055118110236227" bottom="0.19685039370078741" header="0.31496062992125984" footer="0.31496062992125984"/>
  <pageSetup paperSize="9" scale="9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rgb="FFCCFFCC"/>
  </sheetPr>
  <dimension ref="A1:J53"/>
  <sheetViews>
    <sheetView rightToLeft="1" view="pageBreakPreview" topLeftCell="A16" zoomScaleSheetLayoutView="100" workbookViewId="0">
      <selection activeCell="A29" sqref="A29:J29"/>
    </sheetView>
  </sheetViews>
  <sheetFormatPr defaultRowHeight="14.25"/>
  <cols>
    <col min="1" max="1" width="9.125" customWidth="1"/>
    <col min="2" max="2" width="7.75" customWidth="1"/>
    <col min="3" max="3" width="9.125" customWidth="1"/>
    <col min="4" max="4" width="11.625" customWidth="1"/>
    <col min="5" max="5" width="11.125" customWidth="1"/>
    <col min="6" max="6" width="11.625" customWidth="1"/>
    <col min="7" max="7" width="12.25" customWidth="1"/>
    <col min="8" max="8" width="15.125" customWidth="1"/>
    <col min="9" max="9" width="14.625" customWidth="1"/>
    <col min="10" max="10" width="15.375" customWidth="1"/>
  </cols>
  <sheetData>
    <row r="1" spans="1:10" ht="24.75" customHeight="1">
      <c r="A1" s="512" t="s">
        <v>137</v>
      </c>
      <c r="B1" s="512"/>
      <c r="C1" s="512"/>
      <c r="D1" s="512"/>
      <c r="E1" s="512"/>
      <c r="F1" s="512"/>
      <c r="G1" s="512"/>
      <c r="H1" s="512"/>
      <c r="I1" s="512"/>
      <c r="J1" s="512"/>
    </row>
    <row r="2" spans="1:10" ht="18.75" customHeight="1" thickBot="1">
      <c r="A2" s="513" t="s">
        <v>118</v>
      </c>
      <c r="B2" s="513"/>
      <c r="C2" s="513"/>
      <c r="D2" s="513"/>
      <c r="E2" s="513"/>
      <c r="F2" s="513"/>
      <c r="G2" s="513"/>
      <c r="H2" s="513"/>
      <c r="I2" s="513"/>
      <c r="J2" s="513"/>
    </row>
    <row r="3" spans="1:10" ht="20.25" customHeight="1" thickTop="1">
      <c r="A3" s="514" t="s">
        <v>0</v>
      </c>
      <c r="B3" s="514" t="s">
        <v>88</v>
      </c>
      <c r="C3" s="514" t="s">
        <v>95</v>
      </c>
      <c r="D3" s="514" t="s">
        <v>81</v>
      </c>
      <c r="E3" s="514" t="s">
        <v>45</v>
      </c>
      <c r="F3" s="514" t="s">
        <v>131</v>
      </c>
      <c r="G3" s="514" t="s">
        <v>113</v>
      </c>
      <c r="H3" s="514" t="s">
        <v>93</v>
      </c>
      <c r="I3" s="514" t="s">
        <v>80</v>
      </c>
      <c r="J3" s="514" t="s">
        <v>82</v>
      </c>
    </row>
    <row r="4" spans="1:10" ht="26.25" customHeight="1">
      <c r="A4" s="550"/>
      <c r="B4" s="550"/>
      <c r="C4" s="550"/>
      <c r="D4" s="515"/>
      <c r="E4" s="550"/>
      <c r="F4" s="550"/>
      <c r="G4" s="515"/>
      <c r="H4" s="550"/>
      <c r="I4" s="550"/>
      <c r="J4" s="550"/>
    </row>
    <row r="5" spans="1:10" ht="23.1" customHeight="1">
      <c r="A5" s="521" t="s">
        <v>1</v>
      </c>
      <c r="B5" s="21" t="s">
        <v>18</v>
      </c>
      <c r="C5" s="306">
        <v>6</v>
      </c>
      <c r="D5" s="307">
        <v>4</v>
      </c>
      <c r="E5" s="308">
        <v>4</v>
      </c>
      <c r="F5" s="309">
        <v>1125</v>
      </c>
      <c r="G5" s="310">
        <v>185.25000000000003</v>
      </c>
      <c r="H5" s="310">
        <v>185.25</v>
      </c>
      <c r="I5" s="311">
        <v>185.25</v>
      </c>
      <c r="J5" s="311">
        <f>I5/H5*100</f>
        <v>100</v>
      </c>
    </row>
    <row r="6" spans="1:10" ht="23.1" customHeight="1">
      <c r="A6" s="522"/>
      <c r="B6" s="19" t="s">
        <v>19</v>
      </c>
      <c r="C6" s="312">
        <v>2</v>
      </c>
      <c r="D6" s="313">
        <v>1</v>
      </c>
      <c r="E6" s="314">
        <v>1</v>
      </c>
      <c r="F6" s="315">
        <v>30</v>
      </c>
      <c r="G6" s="316">
        <v>6</v>
      </c>
      <c r="H6" s="316">
        <v>6</v>
      </c>
      <c r="I6" s="317">
        <v>6</v>
      </c>
      <c r="J6" s="317">
        <f t="shared" ref="J6:J24" si="0">I6/H6*100</f>
        <v>100</v>
      </c>
    </row>
    <row r="7" spans="1:10" ht="23.1" customHeight="1">
      <c r="A7" s="521" t="s">
        <v>2</v>
      </c>
      <c r="B7" s="21" t="s">
        <v>18</v>
      </c>
      <c r="C7" s="306">
        <v>7</v>
      </c>
      <c r="D7" s="307">
        <v>5</v>
      </c>
      <c r="E7" s="308">
        <v>5</v>
      </c>
      <c r="F7" s="309">
        <v>800</v>
      </c>
      <c r="G7" s="310">
        <v>59.199999999999996</v>
      </c>
      <c r="H7" s="310">
        <v>59.2</v>
      </c>
      <c r="I7" s="310">
        <v>59.2</v>
      </c>
      <c r="J7" s="311">
        <f t="shared" si="0"/>
        <v>100</v>
      </c>
    </row>
    <row r="8" spans="1:10" ht="23.1" customHeight="1">
      <c r="A8" s="522"/>
      <c r="B8" s="19" t="s">
        <v>19</v>
      </c>
      <c r="C8" s="312">
        <v>4</v>
      </c>
      <c r="D8" s="313">
        <v>0</v>
      </c>
      <c r="E8" s="314">
        <v>0</v>
      </c>
      <c r="F8" s="315">
        <v>0</v>
      </c>
      <c r="G8" s="316">
        <v>0</v>
      </c>
      <c r="H8" s="316">
        <v>0</v>
      </c>
      <c r="I8" s="316">
        <v>0</v>
      </c>
      <c r="J8" s="317">
        <v>0</v>
      </c>
    </row>
    <row r="9" spans="1:10" ht="23.1" customHeight="1">
      <c r="A9" s="521" t="s">
        <v>3</v>
      </c>
      <c r="B9" s="21" t="s">
        <v>18</v>
      </c>
      <c r="C9" s="306">
        <v>49</v>
      </c>
      <c r="D9" s="307">
        <v>4</v>
      </c>
      <c r="E9" s="308">
        <v>5</v>
      </c>
      <c r="F9" s="309">
        <v>1130</v>
      </c>
      <c r="G9" s="310">
        <v>168.6</v>
      </c>
      <c r="H9" s="310">
        <v>95</v>
      </c>
      <c r="I9" s="310">
        <v>95</v>
      </c>
      <c r="J9" s="311">
        <f t="shared" si="0"/>
        <v>100</v>
      </c>
    </row>
    <row r="10" spans="1:10" ht="23.1" customHeight="1">
      <c r="A10" s="522"/>
      <c r="B10" s="19" t="s">
        <v>19</v>
      </c>
      <c r="C10" s="312">
        <v>37</v>
      </c>
      <c r="D10" s="313">
        <v>0</v>
      </c>
      <c r="E10" s="314">
        <v>0</v>
      </c>
      <c r="F10" s="315">
        <v>0</v>
      </c>
      <c r="G10" s="316">
        <v>0</v>
      </c>
      <c r="H10" s="316">
        <v>0</v>
      </c>
      <c r="I10" s="316">
        <v>0</v>
      </c>
      <c r="J10" s="317">
        <v>0</v>
      </c>
    </row>
    <row r="11" spans="1:10" ht="23.1" customHeight="1">
      <c r="A11" s="521" t="s">
        <v>4</v>
      </c>
      <c r="B11" s="21" t="s">
        <v>18</v>
      </c>
      <c r="C11" s="306">
        <v>15</v>
      </c>
      <c r="D11" s="307">
        <v>1</v>
      </c>
      <c r="E11" s="308">
        <v>1</v>
      </c>
      <c r="F11" s="309">
        <v>8</v>
      </c>
      <c r="G11" s="310">
        <v>29.3</v>
      </c>
      <c r="H11" s="310">
        <v>3</v>
      </c>
      <c r="I11" s="310">
        <v>3</v>
      </c>
      <c r="J11" s="311">
        <f t="shared" si="0"/>
        <v>100</v>
      </c>
    </row>
    <row r="12" spans="1:10" ht="23.1" customHeight="1">
      <c r="A12" s="522"/>
      <c r="B12" s="19" t="s">
        <v>19</v>
      </c>
      <c r="C12" s="312">
        <v>3</v>
      </c>
      <c r="D12" s="313">
        <v>0</v>
      </c>
      <c r="E12" s="314">
        <v>0</v>
      </c>
      <c r="F12" s="315">
        <v>0</v>
      </c>
      <c r="G12" s="316">
        <v>0</v>
      </c>
      <c r="H12" s="316">
        <v>0</v>
      </c>
      <c r="I12" s="316">
        <v>0</v>
      </c>
      <c r="J12" s="317">
        <v>0</v>
      </c>
    </row>
    <row r="13" spans="1:10" ht="23.1" customHeight="1">
      <c r="A13" s="521" t="s">
        <v>5</v>
      </c>
      <c r="B13" s="21" t="s">
        <v>18</v>
      </c>
      <c r="C13" s="306">
        <v>6</v>
      </c>
      <c r="D13" s="307">
        <v>1</v>
      </c>
      <c r="E13" s="308">
        <v>1</v>
      </c>
      <c r="F13" s="309">
        <v>200</v>
      </c>
      <c r="G13" s="310">
        <v>50</v>
      </c>
      <c r="H13" s="310">
        <v>50</v>
      </c>
      <c r="I13" s="310">
        <v>50</v>
      </c>
      <c r="J13" s="311">
        <f t="shared" si="0"/>
        <v>100</v>
      </c>
    </row>
    <row r="14" spans="1:10" ht="23.1" customHeight="1">
      <c r="A14" s="522"/>
      <c r="B14" s="19" t="s">
        <v>19</v>
      </c>
      <c r="C14" s="312">
        <v>2</v>
      </c>
      <c r="D14" s="313">
        <v>0</v>
      </c>
      <c r="E14" s="314">
        <v>0</v>
      </c>
      <c r="F14" s="315">
        <v>0</v>
      </c>
      <c r="G14" s="316">
        <v>0</v>
      </c>
      <c r="H14" s="316">
        <v>0</v>
      </c>
      <c r="I14" s="316">
        <v>0</v>
      </c>
      <c r="J14" s="317">
        <v>0</v>
      </c>
    </row>
    <row r="15" spans="1:10" ht="23.1" customHeight="1">
      <c r="A15" s="521" t="s">
        <v>6</v>
      </c>
      <c r="B15" s="21" t="s">
        <v>18</v>
      </c>
      <c r="C15" s="306">
        <v>8</v>
      </c>
      <c r="D15" s="307">
        <v>1</v>
      </c>
      <c r="E15" s="308">
        <v>1</v>
      </c>
      <c r="F15" s="309">
        <v>1150</v>
      </c>
      <c r="G15" s="310">
        <v>37.1</v>
      </c>
      <c r="H15" s="310">
        <v>37.1</v>
      </c>
      <c r="I15" s="310">
        <v>37</v>
      </c>
      <c r="J15" s="311">
        <f t="shared" si="0"/>
        <v>99.73045822102425</v>
      </c>
    </row>
    <row r="16" spans="1:10" ht="23.1" customHeight="1">
      <c r="A16" s="522"/>
      <c r="B16" s="19" t="s">
        <v>19</v>
      </c>
      <c r="C16" s="312">
        <v>0</v>
      </c>
      <c r="D16" s="313">
        <v>0</v>
      </c>
      <c r="E16" s="314">
        <v>0</v>
      </c>
      <c r="F16" s="315">
        <v>0</v>
      </c>
      <c r="G16" s="316">
        <v>0</v>
      </c>
      <c r="H16" s="316">
        <v>0</v>
      </c>
      <c r="I16" s="316">
        <v>0</v>
      </c>
      <c r="J16" s="317">
        <v>0</v>
      </c>
    </row>
    <row r="17" spans="1:10" ht="23.1" customHeight="1">
      <c r="A17" s="525" t="s">
        <v>7</v>
      </c>
      <c r="B17" s="21" t="s">
        <v>18</v>
      </c>
      <c r="C17" s="306">
        <v>7</v>
      </c>
      <c r="D17" s="307">
        <v>3</v>
      </c>
      <c r="E17" s="308">
        <v>3</v>
      </c>
      <c r="F17" s="309">
        <v>620</v>
      </c>
      <c r="G17" s="310">
        <v>70</v>
      </c>
      <c r="H17" s="310">
        <v>70</v>
      </c>
      <c r="I17" s="310">
        <v>70</v>
      </c>
      <c r="J17" s="311">
        <f t="shared" si="0"/>
        <v>100</v>
      </c>
    </row>
    <row r="18" spans="1:10" ht="23.1" customHeight="1">
      <c r="A18" s="525"/>
      <c r="B18" s="13" t="s">
        <v>19</v>
      </c>
      <c r="C18" s="312">
        <v>3</v>
      </c>
      <c r="D18" s="313">
        <v>0</v>
      </c>
      <c r="E18" s="314">
        <v>0</v>
      </c>
      <c r="F18" s="315">
        <v>0</v>
      </c>
      <c r="G18" s="316">
        <v>0</v>
      </c>
      <c r="H18" s="316">
        <v>0</v>
      </c>
      <c r="I18" s="316">
        <v>0</v>
      </c>
      <c r="J18" s="317">
        <v>0</v>
      </c>
    </row>
    <row r="19" spans="1:10" ht="23.1" customHeight="1">
      <c r="A19" s="528" t="s">
        <v>8</v>
      </c>
      <c r="B19" s="48" t="s">
        <v>18</v>
      </c>
      <c r="C19" s="306">
        <v>6</v>
      </c>
      <c r="D19" s="307">
        <v>6</v>
      </c>
      <c r="E19" s="308">
        <v>6</v>
      </c>
      <c r="F19" s="309">
        <v>1048</v>
      </c>
      <c r="G19" s="310">
        <v>52.235294117647065</v>
      </c>
      <c r="H19" s="310">
        <v>97.1</v>
      </c>
      <c r="I19" s="310">
        <v>117.4</v>
      </c>
      <c r="J19" s="311">
        <f t="shared" si="0"/>
        <v>120.90628218331618</v>
      </c>
    </row>
    <row r="20" spans="1:10" ht="23.1" customHeight="1">
      <c r="A20" s="529"/>
      <c r="B20" s="49" t="s">
        <v>19</v>
      </c>
      <c r="C20" s="312">
        <v>3</v>
      </c>
      <c r="D20" s="313">
        <v>0</v>
      </c>
      <c r="E20" s="314">
        <v>0</v>
      </c>
      <c r="F20" s="315">
        <v>0</v>
      </c>
      <c r="G20" s="316">
        <v>0</v>
      </c>
      <c r="H20" s="316">
        <v>0</v>
      </c>
      <c r="I20" s="316">
        <v>0</v>
      </c>
      <c r="J20" s="317">
        <v>0</v>
      </c>
    </row>
    <row r="21" spans="1:10" ht="23.1" customHeight="1">
      <c r="A21" s="521" t="s">
        <v>9</v>
      </c>
      <c r="B21" s="21" t="s">
        <v>18</v>
      </c>
      <c r="C21" s="306">
        <v>4</v>
      </c>
      <c r="D21" s="307">
        <v>2</v>
      </c>
      <c r="E21" s="308">
        <v>3</v>
      </c>
      <c r="F21" s="309">
        <v>370</v>
      </c>
      <c r="G21" s="310">
        <v>370</v>
      </c>
      <c r="H21" s="310">
        <v>370.5</v>
      </c>
      <c r="I21" s="310">
        <v>270.5</v>
      </c>
      <c r="J21" s="311">
        <f t="shared" si="0"/>
        <v>73.009446693657225</v>
      </c>
    </row>
    <row r="22" spans="1:10" ht="23.1" customHeight="1">
      <c r="A22" s="522"/>
      <c r="B22" s="19" t="s">
        <v>19</v>
      </c>
      <c r="C22" s="312">
        <v>0</v>
      </c>
      <c r="D22" s="313">
        <v>0</v>
      </c>
      <c r="E22" s="314">
        <v>0</v>
      </c>
      <c r="F22" s="315">
        <v>0</v>
      </c>
      <c r="G22" s="316">
        <v>0</v>
      </c>
      <c r="H22" s="316">
        <v>0</v>
      </c>
      <c r="I22" s="316">
        <v>0</v>
      </c>
      <c r="J22" s="317">
        <v>0</v>
      </c>
    </row>
    <row r="23" spans="1:10" ht="23.1" customHeight="1">
      <c r="A23" s="521" t="s">
        <v>15</v>
      </c>
      <c r="B23" s="21" t="s">
        <v>18</v>
      </c>
      <c r="C23" s="306">
        <v>9</v>
      </c>
      <c r="D23" s="307">
        <v>1</v>
      </c>
      <c r="E23" s="308">
        <v>1</v>
      </c>
      <c r="F23" s="309">
        <v>100</v>
      </c>
      <c r="G23" s="310">
        <v>240</v>
      </c>
      <c r="H23" s="310">
        <v>240</v>
      </c>
      <c r="I23" s="310">
        <v>240</v>
      </c>
      <c r="J23" s="311">
        <f t="shared" si="0"/>
        <v>100</v>
      </c>
    </row>
    <row r="24" spans="1:10" ht="23.1" customHeight="1">
      <c r="A24" s="522"/>
      <c r="B24" s="19" t="s">
        <v>19</v>
      </c>
      <c r="C24" s="312">
        <v>2</v>
      </c>
      <c r="D24" s="313">
        <v>1</v>
      </c>
      <c r="E24" s="314">
        <v>1</v>
      </c>
      <c r="F24" s="315">
        <v>250</v>
      </c>
      <c r="G24" s="316">
        <v>2</v>
      </c>
      <c r="H24" s="316">
        <v>2</v>
      </c>
      <c r="I24" s="316">
        <v>2</v>
      </c>
      <c r="J24" s="317">
        <f t="shared" si="0"/>
        <v>100</v>
      </c>
    </row>
    <row r="25" spans="1:10" ht="14.25" customHeight="1">
      <c r="A25" s="2"/>
      <c r="B25" s="2"/>
      <c r="C25" s="2"/>
      <c r="D25" s="2"/>
      <c r="E25" s="2"/>
      <c r="F25" s="2"/>
      <c r="G25" s="2"/>
      <c r="H25" s="2"/>
      <c r="I25" s="2"/>
      <c r="J25" s="43" t="s">
        <v>20</v>
      </c>
    </row>
    <row r="26" spans="1:10" ht="3" customHeight="1">
      <c r="A26" s="2"/>
      <c r="B26" s="2"/>
      <c r="C26" s="2"/>
      <c r="D26" s="2"/>
      <c r="E26" s="2"/>
      <c r="F26" s="2"/>
      <c r="G26" s="2"/>
      <c r="H26" s="2"/>
      <c r="I26" s="2"/>
      <c r="J26" s="2"/>
    </row>
    <row r="27" spans="1:10" ht="21.75" customHeight="1" thickBot="1">
      <c r="A27" s="3"/>
      <c r="B27" s="3"/>
      <c r="C27" s="3"/>
      <c r="D27" s="3"/>
      <c r="E27" s="3"/>
      <c r="F27" s="3"/>
      <c r="G27" s="3"/>
      <c r="H27" s="3"/>
      <c r="I27" s="3"/>
      <c r="J27" s="3"/>
    </row>
    <row r="28" spans="1:10" ht="24.75" customHeight="1">
      <c r="A28" s="511" t="s">
        <v>62</v>
      </c>
      <c r="B28" s="511"/>
      <c r="C28" s="511"/>
      <c r="D28" s="511"/>
      <c r="E28" s="511"/>
      <c r="F28" s="511"/>
      <c r="G28" s="511"/>
      <c r="H28" s="511"/>
      <c r="I28" s="511"/>
      <c r="J28" s="507">
        <v>184</v>
      </c>
    </row>
    <row r="29" spans="1:10" ht="24.75" customHeight="1">
      <c r="A29" s="512" t="s">
        <v>137</v>
      </c>
      <c r="B29" s="512"/>
      <c r="C29" s="512"/>
      <c r="D29" s="512"/>
      <c r="E29" s="512"/>
      <c r="F29" s="512"/>
      <c r="G29" s="512"/>
      <c r="H29" s="512"/>
      <c r="I29" s="512"/>
      <c r="J29" s="512"/>
    </row>
    <row r="30" spans="1:10" ht="22.5" customHeight="1" thickBot="1">
      <c r="A30" s="513" t="s">
        <v>119</v>
      </c>
      <c r="B30" s="513"/>
      <c r="C30" s="513"/>
      <c r="D30" s="513"/>
      <c r="E30" s="513"/>
      <c r="F30" s="513"/>
      <c r="G30" s="513"/>
      <c r="H30" s="513"/>
      <c r="I30" s="513"/>
      <c r="J30" s="513"/>
    </row>
    <row r="31" spans="1:10" ht="20.25" customHeight="1" thickTop="1">
      <c r="A31" s="514" t="s">
        <v>0</v>
      </c>
      <c r="B31" s="514" t="s">
        <v>88</v>
      </c>
      <c r="C31" s="514" t="s">
        <v>95</v>
      </c>
      <c r="D31" s="514" t="s">
        <v>81</v>
      </c>
      <c r="E31" s="514" t="s">
        <v>45</v>
      </c>
      <c r="F31" s="514" t="s">
        <v>131</v>
      </c>
      <c r="G31" s="514" t="s">
        <v>113</v>
      </c>
      <c r="H31" s="514" t="s">
        <v>93</v>
      </c>
      <c r="I31" s="514" t="s">
        <v>80</v>
      </c>
      <c r="J31" s="514" t="s">
        <v>82</v>
      </c>
    </row>
    <row r="32" spans="1:10" ht="27.75" customHeight="1">
      <c r="A32" s="550"/>
      <c r="B32" s="550"/>
      <c r="C32" s="550"/>
      <c r="D32" s="515"/>
      <c r="E32" s="550"/>
      <c r="F32" s="550"/>
      <c r="G32" s="515"/>
      <c r="H32" s="550"/>
      <c r="I32" s="550"/>
      <c r="J32" s="550"/>
    </row>
    <row r="33" spans="1:10" ht="23.1" customHeight="1">
      <c r="A33" s="521" t="s">
        <v>16</v>
      </c>
      <c r="B33" s="21" t="s">
        <v>18</v>
      </c>
      <c r="C33" s="306">
        <v>8</v>
      </c>
      <c r="D33" s="307">
        <v>1</v>
      </c>
      <c r="E33" s="308">
        <v>1</v>
      </c>
      <c r="F33" s="309">
        <v>600</v>
      </c>
      <c r="G33" s="310">
        <v>548</v>
      </c>
      <c r="H33" s="310">
        <v>548</v>
      </c>
      <c r="I33" s="310">
        <v>548</v>
      </c>
      <c r="J33" s="311">
        <f>I33/H33*100</f>
        <v>100</v>
      </c>
    </row>
    <row r="34" spans="1:10" ht="23.1" customHeight="1">
      <c r="A34" s="522"/>
      <c r="B34" s="19" t="s">
        <v>19</v>
      </c>
      <c r="C34" s="312">
        <v>0</v>
      </c>
      <c r="D34" s="313">
        <v>0</v>
      </c>
      <c r="E34" s="314">
        <v>0</v>
      </c>
      <c r="F34" s="315">
        <v>0</v>
      </c>
      <c r="G34" s="316">
        <v>0</v>
      </c>
      <c r="H34" s="316">
        <v>0</v>
      </c>
      <c r="I34" s="316">
        <v>0</v>
      </c>
      <c r="J34" s="317">
        <v>0</v>
      </c>
    </row>
    <row r="35" spans="1:10" ht="23.1" customHeight="1">
      <c r="A35" s="525" t="s">
        <v>10</v>
      </c>
      <c r="B35" s="21" t="s">
        <v>18</v>
      </c>
      <c r="C35" s="306">
        <v>14</v>
      </c>
      <c r="D35" s="307">
        <v>11</v>
      </c>
      <c r="E35" s="308">
        <v>13</v>
      </c>
      <c r="F35" s="309">
        <v>1890</v>
      </c>
      <c r="G35" s="310">
        <v>101.8181818181818</v>
      </c>
      <c r="H35" s="310">
        <v>104.79999999999998</v>
      </c>
      <c r="I35" s="310">
        <v>104.79999999999998</v>
      </c>
      <c r="J35" s="311">
        <f t="shared" ref="J35:J50" si="1">I35/H35*100</f>
        <v>100</v>
      </c>
    </row>
    <row r="36" spans="1:10" ht="23.1" customHeight="1" thickBot="1">
      <c r="A36" s="525"/>
      <c r="B36" s="41" t="s">
        <v>19</v>
      </c>
      <c r="C36" s="318">
        <v>5</v>
      </c>
      <c r="D36" s="319">
        <v>1</v>
      </c>
      <c r="E36" s="320">
        <v>1</v>
      </c>
      <c r="F36" s="321">
        <v>20</v>
      </c>
      <c r="G36" s="322">
        <v>16</v>
      </c>
      <c r="H36" s="322">
        <v>16</v>
      </c>
      <c r="I36" s="322">
        <v>16</v>
      </c>
      <c r="J36" s="323">
        <f t="shared" si="1"/>
        <v>100</v>
      </c>
    </row>
    <row r="37" spans="1:10" ht="23.1" customHeight="1" thickTop="1">
      <c r="A37" s="526" t="s">
        <v>11</v>
      </c>
      <c r="B37" s="232" t="s">
        <v>18</v>
      </c>
      <c r="C37" s="324">
        <f>C35+C33+C23+C21+C19+C17+C15+C13+C11+C9+C7+C5</f>
        <v>139</v>
      </c>
      <c r="D37" s="324">
        <f t="shared" ref="D37:F38" si="2">D35+D33+D23+D21+D19+D17+D15+D13+D11+D9+D7+D5</f>
        <v>40</v>
      </c>
      <c r="E37" s="324">
        <f t="shared" si="2"/>
        <v>44</v>
      </c>
      <c r="F37" s="324">
        <f t="shared" si="2"/>
        <v>9041</v>
      </c>
      <c r="G37" s="325">
        <f>(G35+G33+G23+G21+G19+G17+G15+G13+G11+G9+G7+G5)/12</f>
        <v>159.29195632798573</v>
      </c>
      <c r="H37" s="325">
        <f t="shared" ref="H37" si="3">(H35+H33+H23+H21+H19+H17+H15+H13+H11+H9+H7+H5)/12</f>
        <v>154.99583333333331</v>
      </c>
      <c r="I37" s="326">
        <f>1780.2/12</f>
        <v>148.35</v>
      </c>
      <c r="J37" s="325">
        <f t="shared" si="1"/>
        <v>95.712250329309938</v>
      </c>
    </row>
    <row r="38" spans="1:10" ht="23.1" customHeight="1" thickBot="1">
      <c r="A38" s="527"/>
      <c r="B38" s="233" t="s">
        <v>19</v>
      </c>
      <c r="C38" s="327">
        <f>C36+C34+C24+C22+C20+C18+C16+C14+C12+C10+C8+C6</f>
        <v>61</v>
      </c>
      <c r="D38" s="327">
        <f t="shared" si="2"/>
        <v>3</v>
      </c>
      <c r="E38" s="327">
        <f t="shared" si="2"/>
        <v>3</v>
      </c>
      <c r="F38" s="327">
        <f t="shared" si="2"/>
        <v>300</v>
      </c>
      <c r="G38" s="328">
        <f>(G36+G34+G24+G22+G20+G18+G16+G14+G12+G10+G8+G6)/3</f>
        <v>8</v>
      </c>
      <c r="H38" s="329">
        <f>(H36+H34+H24+H22+H20+H18+H16+H14+H12+H10+H8+H6)/3</f>
        <v>8</v>
      </c>
      <c r="I38" s="328">
        <f>24/3</f>
        <v>8</v>
      </c>
      <c r="J38" s="328">
        <f>I38/H38*100</f>
        <v>100</v>
      </c>
    </row>
    <row r="39" spans="1:10" ht="23.1" customHeight="1" thickTop="1" thickBot="1">
      <c r="A39" s="213" t="s">
        <v>12</v>
      </c>
      <c r="B39" s="213"/>
      <c r="C39" s="297"/>
      <c r="D39" s="298"/>
      <c r="E39" s="297"/>
      <c r="F39" s="297"/>
      <c r="G39" s="298"/>
      <c r="H39" s="298"/>
      <c r="I39" s="298"/>
      <c r="J39" s="305"/>
    </row>
    <row r="40" spans="1:10" ht="23.1" customHeight="1" thickTop="1">
      <c r="A40" s="525" t="s">
        <v>17</v>
      </c>
      <c r="B40" s="231" t="s">
        <v>18</v>
      </c>
      <c r="C40" s="306">
        <v>14</v>
      </c>
      <c r="D40" s="307">
        <v>3</v>
      </c>
      <c r="E40" s="308">
        <v>3</v>
      </c>
      <c r="F40" s="309">
        <v>500</v>
      </c>
      <c r="G40" s="310">
        <v>125.56666666666663</v>
      </c>
      <c r="H40" s="310">
        <v>125.33333333333334</v>
      </c>
      <c r="I40" s="310">
        <v>125.33333333333334</v>
      </c>
      <c r="J40" s="311">
        <f t="shared" si="1"/>
        <v>100</v>
      </c>
    </row>
    <row r="41" spans="1:10" ht="23.1" customHeight="1">
      <c r="A41" s="522"/>
      <c r="B41" s="19" t="s">
        <v>19</v>
      </c>
      <c r="C41" s="312">
        <v>5</v>
      </c>
      <c r="D41" s="313">
        <v>1</v>
      </c>
      <c r="E41" s="314">
        <v>1</v>
      </c>
      <c r="F41" s="315">
        <v>250</v>
      </c>
      <c r="G41" s="316">
        <v>178</v>
      </c>
      <c r="H41" s="316">
        <v>178</v>
      </c>
      <c r="I41" s="316">
        <v>178</v>
      </c>
      <c r="J41" s="317">
        <f t="shared" si="1"/>
        <v>100</v>
      </c>
    </row>
    <row r="42" spans="1:10" ht="23.1" customHeight="1">
      <c r="A42" s="525" t="s">
        <v>40</v>
      </c>
      <c r="B42" s="21" t="s">
        <v>18</v>
      </c>
      <c r="C42" s="306">
        <v>35</v>
      </c>
      <c r="D42" s="307">
        <v>0</v>
      </c>
      <c r="E42" s="308">
        <v>0</v>
      </c>
      <c r="F42" s="309">
        <v>0</v>
      </c>
      <c r="G42" s="310">
        <v>0</v>
      </c>
      <c r="H42" s="310">
        <v>0</v>
      </c>
      <c r="I42" s="310">
        <v>0</v>
      </c>
      <c r="J42" s="311">
        <v>0</v>
      </c>
    </row>
    <row r="43" spans="1:10" ht="23.1" customHeight="1">
      <c r="A43" s="522"/>
      <c r="B43" s="19" t="s">
        <v>19</v>
      </c>
      <c r="C43" s="312">
        <v>14</v>
      </c>
      <c r="D43" s="313">
        <v>1</v>
      </c>
      <c r="E43" s="314">
        <v>2</v>
      </c>
      <c r="F43" s="315">
        <v>29</v>
      </c>
      <c r="G43" s="316">
        <v>25.6</v>
      </c>
      <c r="H43" s="316">
        <v>25</v>
      </c>
      <c r="I43" s="316">
        <v>25</v>
      </c>
      <c r="J43" s="317">
        <f t="shared" si="1"/>
        <v>100</v>
      </c>
    </row>
    <row r="44" spans="1:10" ht="23.1" customHeight="1">
      <c r="A44" s="525" t="s">
        <v>65</v>
      </c>
      <c r="B44" s="20" t="s">
        <v>18</v>
      </c>
      <c r="C44" s="306">
        <v>19</v>
      </c>
      <c r="D44" s="307">
        <v>2</v>
      </c>
      <c r="E44" s="308">
        <v>4</v>
      </c>
      <c r="F44" s="309">
        <v>396</v>
      </c>
      <c r="G44" s="310">
        <v>190.9</v>
      </c>
      <c r="H44" s="310">
        <v>28</v>
      </c>
      <c r="I44" s="310">
        <v>22</v>
      </c>
      <c r="J44" s="311">
        <f t="shared" si="1"/>
        <v>78.571428571428569</v>
      </c>
    </row>
    <row r="45" spans="1:10" ht="23.1" customHeight="1" thickBot="1">
      <c r="A45" s="525"/>
      <c r="B45" s="228" t="s">
        <v>19</v>
      </c>
      <c r="C45" s="318">
        <v>13</v>
      </c>
      <c r="D45" s="319">
        <v>1</v>
      </c>
      <c r="E45" s="320">
        <v>1</v>
      </c>
      <c r="F45" s="321">
        <v>40</v>
      </c>
      <c r="G45" s="322">
        <v>24</v>
      </c>
      <c r="H45" s="322">
        <v>24</v>
      </c>
      <c r="I45" s="322">
        <v>24</v>
      </c>
      <c r="J45" s="323">
        <f t="shared" si="1"/>
        <v>100</v>
      </c>
    </row>
    <row r="46" spans="1:10" ht="23.1" customHeight="1" thickTop="1">
      <c r="A46" s="523" t="s">
        <v>11</v>
      </c>
      <c r="B46" s="232" t="s">
        <v>18</v>
      </c>
      <c r="C46" s="330">
        <f>C44+C42+C40</f>
        <v>68</v>
      </c>
      <c r="D46" s="331">
        <f t="shared" ref="D46:F47" si="4">D44+D42+D40</f>
        <v>5</v>
      </c>
      <c r="E46" s="332">
        <f t="shared" si="4"/>
        <v>7</v>
      </c>
      <c r="F46" s="324">
        <f t="shared" si="4"/>
        <v>896</v>
      </c>
      <c r="G46" s="325">
        <f>(G44+G42+G40)/2</f>
        <v>158.23333333333332</v>
      </c>
      <c r="H46" s="325">
        <f>(H44+H42+H40)/2</f>
        <v>76.666666666666671</v>
      </c>
      <c r="I46" s="326">
        <f>(I40+I42+I44)/2</f>
        <v>73.666666666666671</v>
      </c>
      <c r="J46" s="326">
        <f t="shared" si="1"/>
        <v>96.086956521739125</v>
      </c>
    </row>
    <row r="47" spans="1:10" ht="23.1" customHeight="1" thickBot="1">
      <c r="A47" s="524"/>
      <c r="B47" s="233" t="s">
        <v>19</v>
      </c>
      <c r="C47" s="333">
        <f>C45+C43+C41</f>
        <v>32</v>
      </c>
      <c r="D47" s="334">
        <f t="shared" si="4"/>
        <v>3</v>
      </c>
      <c r="E47" s="335">
        <f t="shared" si="4"/>
        <v>4</v>
      </c>
      <c r="F47" s="336">
        <f t="shared" si="4"/>
        <v>319</v>
      </c>
      <c r="G47" s="337">
        <f>(G45+G43+G41)/3</f>
        <v>75.86666666666666</v>
      </c>
      <c r="H47" s="337">
        <f t="shared" ref="H47" si="5">(H45+H43+H41)/3</f>
        <v>75.666666666666671</v>
      </c>
      <c r="I47" s="328">
        <f>(I41+I43+I45)/3</f>
        <v>75.666666666666671</v>
      </c>
      <c r="J47" s="328">
        <f t="shared" si="1"/>
        <v>100</v>
      </c>
    </row>
    <row r="48" spans="1:10" ht="21.95" customHeight="1" thickTop="1">
      <c r="A48" s="518" t="s">
        <v>14</v>
      </c>
      <c r="B48" s="61" t="s">
        <v>18</v>
      </c>
      <c r="C48" s="338">
        <f t="shared" ref="C48:F49" si="6">C46+C37</f>
        <v>207</v>
      </c>
      <c r="D48" s="338">
        <f t="shared" si="6"/>
        <v>45</v>
      </c>
      <c r="E48" s="338">
        <f t="shared" si="6"/>
        <v>51</v>
      </c>
      <c r="F48" s="338">
        <f t="shared" si="6"/>
        <v>9937</v>
      </c>
      <c r="G48" s="339">
        <f t="shared" ref="G48:I49" si="7">(G37+G46)/2</f>
        <v>158.76264483065953</v>
      </c>
      <c r="H48" s="339">
        <f t="shared" si="7"/>
        <v>115.83124999999998</v>
      </c>
      <c r="I48" s="339">
        <f t="shared" si="7"/>
        <v>111.00833333333333</v>
      </c>
      <c r="J48" s="339">
        <f t="shared" si="1"/>
        <v>95.836256047770647</v>
      </c>
    </row>
    <row r="49" spans="1:10" ht="21.95" customHeight="1">
      <c r="A49" s="519"/>
      <c r="B49" s="62" t="s">
        <v>19</v>
      </c>
      <c r="C49" s="340">
        <f t="shared" si="6"/>
        <v>93</v>
      </c>
      <c r="D49" s="340">
        <f t="shared" si="6"/>
        <v>6</v>
      </c>
      <c r="E49" s="340">
        <f t="shared" si="6"/>
        <v>7</v>
      </c>
      <c r="F49" s="340">
        <f t="shared" si="6"/>
        <v>619</v>
      </c>
      <c r="G49" s="341">
        <f t="shared" si="7"/>
        <v>41.93333333333333</v>
      </c>
      <c r="H49" s="341">
        <f t="shared" si="7"/>
        <v>41.833333333333336</v>
      </c>
      <c r="I49" s="341">
        <f t="shared" si="7"/>
        <v>41.833333333333336</v>
      </c>
      <c r="J49" s="341">
        <f t="shared" si="1"/>
        <v>100</v>
      </c>
    </row>
    <row r="50" spans="1:10" ht="21.95" customHeight="1" thickBot="1">
      <c r="A50" s="520"/>
      <c r="B50" s="63" t="s">
        <v>106</v>
      </c>
      <c r="C50" s="342">
        <f t="shared" ref="C50:F50" si="8">C48+C49</f>
        <v>300</v>
      </c>
      <c r="D50" s="342">
        <f t="shared" si="8"/>
        <v>51</v>
      </c>
      <c r="E50" s="342">
        <f t="shared" si="8"/>
        <v>58</v>
      </c>
      <c r="F50" s="342">
        <f t="shared" si="8"/>
        <v>10556</v>
      </c>
      <c r="G50" s="344">
        <f>(G48+G49)/2</f>
        <v>100.34798908199643</v>
      </c>
      <c r="H50" s="344">
        <f>(H48+H49)/2</f>
        <v>78.832291666666663</v>
      </c>
      <c r="I50" s="344">
        <f>(I48+I49)/2</f>
        <v>76.420833333333334</v>
      </c>
      <c r="J50" s="343">
        <f t="shared" si="1"/>
        <v>96.941027233446547</v>
      </c>
    </row>
    <row r="51" spans="1:10" ht="21.95" customHeight="1" thickTop="1">
      <c r="A51" s="3"/>
      <c r="B51" s="3"/>
      <c r="C51" s="3"/>
      <c r="D51" s="3"/>
      <c r="E51" s="3"/>
      <c r="F51" s="3"/>
      <c r="G51" s="3"/>
      <c r="H51" s="3"/>
      <c r="I51" s="3"/>
      <c r="J51" s="3"/>
    </row>
    <row r="52" spans="1:10" ht="3.75" customHeight="1" thickBot="1">
      <c r="A52" s="3"/>
      <c r="B52" s="3"/>
      <c r="C52" s="3"/>
      <c r="D52" s="3"/>
      <c r="E52" s="3"/>
      <c r="F52" s="3"/>
      <c r="G52" s="3"/>
      <c r="H52" s="3"/>
      <c r="I52" s="3"/>
      <c r="J52" s="3"/>
    </row>
    <row r="53" spans="1:10" ht="21" customHeight="1">
      <c r="A53" s="511" t="s">
        <v>62</v>
      </c>
      <c r="B53" s="511"/>
      <c r="C53" s="511"/>
      <c r="D53" s="511"/>
      <c r="E53" s="511"/>
      <c r="F53" s="511"/>
      <c r="G53" s="511"/>
      <c r="H53" s="511"/>
      <c r="I53" s="511"/>
      <c r="J53" s="507">
        <v>185</v>
      </c>
    </row>
  </sheetData>
  <mergeCells count="44">
    <mergeCell ref="A48:A50"/>
    <mergeCell ref="A40:A41"/>
    <mergeCell ref="A42:A43"/>
    <mergeCell ref="A44:A45"/>
    <mergeCell ref="A19:A20"/>
    <mergeCell ref="A21:A22"/>
    <mergeCell ref="A46:A47"/>
    <mergeCell ref="A37:A38"/>
    <mergeCell ref="D31:D32"/>
    <mergeCell ref="A35:A36"/>
    <mergeCell ref="J31:J32"/>
    <mergeCell ref="A29:J29"/>
    <mergeCell ref="A30:J30"/>
    <mergeCell ref="A31:A32"/>
    <mergeCell ref="B31:B32"/>
    <mergeCell ref="E31:E32"/>
    <mergeCell ref="C31:C32"/>
    <mergeCell ref="F31:F32"/>
    <mergeCell ref="H31:H32"/>
    <mergeCell ref="I31:I32"/>
    <mergeCell ref="G31:G32"/>
    <mergeCell ref="F3:F4"/>
    <mergeCell ref="H3:H4"/>
    <mergeCell ref="I3:I4"/>
    <mergeCell ref="J3:J4"/>
    <mergeCell ref="C3:C4"/>
    <mergeCell ref="D3:D4"/>
    <mergeCell ref="G3:G4"/>
    <mergeCell ref="A53:I53"/>
    <mergeCell ref="A28:I28"/>
    <mergeCell ref="A1:J1"/>
    <mergeCell ref="A2:J2"/>
    <mergeCell ref="A3:A4"/>
    <mergeCell ref="B3:B4"/>
    <mergeCell ref="E3:E4"/>
    <mergeCell ref="A5:A6"/>
    <mergeCell ref="A7:A8"/>
    <mergeCell ref="A9:A10"/>
    <mergeCell ref="A11:A12"/>
    <mergeCell ref="A13:A14"/>
    <mergeCell ref="A15:A16"/>
    <mergeCell ref="A17:A18"/>
    <mergeCell ref="A23:A24"/>
    <mergeCell ref="A33:A34"/>
  </mergeCells>
  <printOptions horizontalCentered="1"/>
  <pageMargins left="0.70866141732283472" right="0.70866141732283472" top="0.59055118110236227" bottom="0.19685039370078741" header="0.31496062992125984" footer="0.31496062992125984"/>
  <pageSetup paperSize="9" scale="9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rgb="FFCCFFCC"/>
  </sheetPr>
  <dimension ref="A1:P27"/>
  <sheetViews>
    <sheetView rightToLeft="1" view="pageBreakPreview" zoomScaleSheetLayoutView="100" workbookViewId="0">
      <selection activeCell="H30" sqref="H30"/>
    </sheetView>
  </sheetViews>
  <sheetFormatPr defaultRowHeight="14.25"/>
  <cols>
    <col min="1" max="1" width="13.125" customWidth="1"/>
    <col min="2" max="2" width="14.125" customWidth="1"/>
    <col min="3" max="3" width="15.125" customWidth="1"/>
    <col min="4" max="4" width="11.75" customWidth="1"/>
    <col min="5" max="6" width="11.125" customWidth="1"/>
    <col min="7" max="7" width="10.125" customWidth="1"/>
    <col min="8" max="8" width="13.625" customWidth="1"/>
    <col min="9" max="9" width="15" customWidth="1"/>
  </cols>
  <sheetData>
    <row r="1" spans="1:9" ht="33.75" customHeight="1">
      <c r="A1" s="553" t="s">
        <v>103</v>
      </c>
      <c r="B1" s="553"/>
      <c r="C1" s="553"/>
      <c r="D1" s="553"/>
      <c r="E1" s="553"/>
      <c r="F1" s="553"/>
      <c r="G1" s="553"/>
      <c r="H1" s="553"/>
      <c r="I1" s="553"/>
    </row>
    <row r="2" spans="1:9" ht="23.25" customHeight="1" thickBot="1">
      <c r="A2" s="513" t="s">
        <v>120</v>
      </c>
      <c r="B2" s="513"/>
      <c r="C2" s="513"/>
      <c r="D2" s="513"/>
      <c r="E2" s="513"/>
      <c r="F2" s="513"/>
      <c r="G2" s="513"/>
      <c r="H2" s="513"/>
      <c r="I2" s="513"/>
    </row>
    <row r="3" spans="1:9" ht="32.25" customHeight="1" thickTop="1">
      <c r="A3" s="514" t="s">
        <v>0</v>
      </c>
      <c r="B3" s="514" t="s">
        <v>59</v>
      </c>
      <c r="C3" s="514" t="s">
        <v>83</v>
      </c>
      <c r="D3" s="514" t="s">
        <v>45</v>
      </c>
      <c r="E3" s="514" t="s">
        <v>132</v>
      </c>
      <c r="F3" s="514" t="s">
        <v>113</v>
      </c>
      <c r="G3" s="514" t="s">
        <v>93</v>
      </c>
      <c r="H3" s="514" t="s">
        <v>80</v>
      </c>
      <c r="I3" s="514" t="s">
        <v>82</v>
      </c>
    </row>
    <row r="4" spans="1:9" ht="24.75" customHeight="1">
      <c r="A4" s="515"/>
      <c r="B4" s="515"/>
      <c r="C4" s="515"/>
      <c r="D4" s="515"/>
      <c r="E4" s="515"/>
      <c r="F4" s="515"/>
      <c r="G4" s="515"/>
      <c r="H4" s="515"/>
      <c r="I4" s="515"/>
    </row>
    <row r="5" spans="1:9" ht="21" customHeight="1">
      <c r="A5" s="42" t="s">
        <v>1</v>
      </c>
      <c r="B5" s="345">
        <v>51</v>
      </c>
      <c r="C5" s="345">
        <v>1</v>
      </c>
      <c r="D5" s="345">
        <v>1</v>
      </c>
      <c r="E5" s="320">
        <v>15</v>
      </c>
      <c r="F5" s="322">
        <v>6</v>
      </c>
      <c r="G5" s="322">
        <v>6</v>
      </c>
      <c r="H5" s="322">
        <v>6</v>
      </c>
      <c r="I5" s="322">
        <f>H5/G5*100</f>
        <v>100</v>
      </c>
    </row>
    <row r="6" spans="1:9" ht="21" customHeight="1">
      <c r="A6" s="12" t="s">
        <v>2</v>
      </c>
      <c r="B6" s="346">
        <v>55</v>
      </c>
      <c r="C6" s="346">
        <v>0</v>
      </c>
      <c r="D6" s="346">
        <v>0</v>
      </c>
      <c r="E6" s="346">
        <v>0</v>
      </c>
      <c r="F6" s="347">
        <v>0</v>
      </c>
      <c r="G6" s="347">
        <v>0</v>
      </c>
      <c r="H6" s="347">
        <v>0</v>
      </c>
      <c r="I6" s="347">
        <v>0</v>
      </c>
    </row>
    <row r="7" spans="1:9" ht="21" customHeight="1">
      <c r="A7" s="12" t="s">
        <v>3</v>
      </c>
      <c r="B7" s="346">
        <v>208</v>
      </c>
      <c r="C7" s="346">
        <v>0</v>
      </c>
      <c r="D7" s="346">
        <v>0</v>
      </c>
      <c r="E7" s="346">
        <v>0</v>
      </c>
      <c r="F7" s="347">
        <v>0</v>
      </c>
      <c r="G7" s="347">
        <v>0</v>
      </c>
      <c r="H7" s="347">
        <v>0</v>
      </c>
      <c r="I7" s="347">
        <v>0</v>
      </c>
    </row>
    <row r="8" spans="1:9" ht="21" customHeight="1">
      <c r="A8" s="12" t="s">
        <v>4</v>
      </c>
      <c r="B8" s="346">
        <v>53</v>
      </c>
      <c r="C8" s="346">
        <v>0</v>
      </c>
      <c r="D8" s="346">
        <v>0</v>
      </c>
      <c r="E8" s="346">
        <v>0</v>
      </c>
      <c r="F8" s="347">
        <v>0</v>
      </c>
      <c r="G8" s="347">
        <v>0</v>
      </c>
      <c r="H8" s="347">
        <v>0</v>
      </c>
      <c r="I8" s="347">
        <v>0</v>
      </c>
    </row>
    <row r="9" spans="1:9" ht="21" customHeight="1">
      <c r="A9" s="12" t="s">
        <v>5</v>
      </c>
      <c r="B9" s="346">
        <v>37</v>
      </c>
      <c r="C9" s="346">
        <v>0</v>
      </c>
      <c r="D9" s="346">
        <v>0</v>
      </c>
      <c r="E9" s="346">
        <v>0</v>
      </c>
      <c r="F9" s="347">
        <v>0</v>
      </c>
      <c r="G9" s="347">
        <v>0</v>
      </c>
      <c r="H9" s="347">
        <v>0</v>
      </c>
      <c r="I9" s="347">
        <v>0</v>
      </c>
    </row>
    <row r="10" spans="1:9" ht="21" customHeight="1">
      <c r="A10" s="12" t="s">
        <v>6</v>
      </c>
      <c r="B10" s="346">
        <v>43</v>
      </c>
      <c r="C10" s="346">
        <v>0</v>
      </c>
      <c r="D10" s="346">
        <v>0</v>
      </c>
      <c r="E10" s="346">
        <v>0</v>
      </c>
      <c r="F10" s="347">
        <v>0</v>
      </c>
      <c r="G10" s="347">
        <v>0</v>
      </c>
      <c r="H10" s="347">
        <v>0</v>
      </c>
      <c r="I10" s="347">
        <v>0</v>
      </c>
    </row>
    <row r="11" spans="1:9" ht="21" customHeight="1">
      <c r="A11" s="12" t="s">
        <v>7</v>
      </c>
      <c r="B11" s="346">
        <v>47</v>
      </c>
      <c r="C11" s="346">
        <v>0</v>
      </c>
      <c r="D11" s="346">
        <v>0</v>
      </c>
      <c r="E11" s="346">
        <v>0</v>
      </c>
      <c r="F11" s="347">
        <v>0</v>
      </c>
      <c r="G11" s="347">
        <v>0</v>
      </c>
      <c r="H11" s="347">
        <v>0</v>
      </c>
      <c r="I11" s="347">
        <v>0</v>
      </c>
    </row>
    <row r="12" spans="1:9" ht="21" customHeight="1">
      <c r="A12" s="12" t="s">
        <v>8</v>
      </c>
      <c r="B12" s="346">
        <v>47</v>
      </c>
      <c r="C12" s="346">
        <v>0</v>
      </c>
      <c r="D12" s="346">
        <v>0</v>
      </c>
      <c r="E12" s="346">
        <v>0</v>
      </c>
      <c r="F12" s="347">
        <v>0</v>
      </c>
      <c r="G12" s="347">
        <v>0</v>
      </c>
      <c r="H12" s="347">
        <v>0</v>
      </c>
      <c r="I12" s="347">
        <v>0</v>
      </c>
    </row>
    <row r="13" spans="1:9" ht="21" customHeight="1">
      <c r="A13" s="12" t="s">
        <v>9</v>
      </c>
      <c r="B13" s="346">
        <v>34</v>
      </c>
      <c r="C13" s="346">
        <v>0</v>
      </c>
      <c r="D13" s="346">
        <v>0</v>
      </c>
      <c r="E13" s="346">
        <v>0</v>
      </c>
      <c r="F13" s="347">
        <v>0</v>
      </c>
      <c r="G13" s="347">
        <v>0</v>
      </c>
      <c r="H13" s="347">
        <v>0</v>
      </c>
      <c r="I13" s="347">
        <v>0</v>
      </c>
    </row>
    <row r="14" spans="1:9" ht="21" customHeight="1">
      <c r="A14" s="12" t="s">
        <v>37</v>
      </c>
      <c r="B14" s="346">
        <v>77</v>
      </c>
      <c r="C14" s="346">
        <v>0</v>
      </c>
      <c r="D14" s="346">
        <v>0</v>
      </c>
      <c r="E14" s="346">
        <v>0</v>
      </c>
      <c r="F14" s="347">
        <v>0</v>
      </c>
      <c r="G14" s="347">
        <v>0</v>
      </c>
      <c r="H14" s="347">
        <v>0</v>
      </c>
      <c r="I14" s="347">
        <v>0</v>
      </c>
    </row>
    <row r="15" spans="1:9" ht="21" customHeight="1">
      <c r="A15" s="12" t="s">
        <v>38</v>
      </c>
      <c r="B15" s="346">
        <v>38</v>
      </c>
      <c r="C15" s="346">
        <v>0</v>
      </c>
      <c r="D15" s="346">
        <v>0</v>
      </c>
      <c r="E15" s="346">
        <v>0</v>
      </c>
      <c r="F15" s="347">
        <v>0</v>
      </c>
      <c r="G15" s="347">
        <v>0</v>
      </c>
      <c r="H15" s="347">
        <v>0</v>
      </c>
      <c r="I15" s="347">
        <v>0</v>
      </c>
    </row>
    <row r="16" spans="1:9" ht="21" customHeight="1" thickBot="1">
      <c r="A16" s="13" t="s">
        <v>10</v>
      </c>
      <c r="B16" s="320">
        <v>112</v>
      </c>
      <c r="C16" s="320">
        <v>0</v>
      </c>
      <c r="D16" s="320">
        <v>0</v>
      </c>
      <c r="E16" s="320">
        <v>0</v>
      </c>
      <c r="F16" s="322">
        <v>0</v>
      </c>
      <c r="G16" s="322">
        <v>0</v>
      </c>
      <c r="H16" s="322">
        <v>0</v>
      </c>
      <c r="I16" s="322">
        <v>0</v>
      </c>
    </row>
    <row r="17" spans="1:16" ht="21" customHeight="1" thickTop="1" thickBot="1">
      <c r="A17" s="208" t="s">
        <v>11</v>
      </c>
      <c r="B17" s="348">
        <f>SUM(B5:B16)</f>
        <v>802</v>
      </c>
      <c r="C17" s="348">
        <f t="shared" ref="C17:E17" si="0">SUM(C5:C16)</f>
        <v>1</v>
      </c>
      <c r="D17" s="348">
        <f t="shared" si="0"/>
        <v>1</v>
      </c>
      <c r="E17" s="348">
        <f t="shared" si="0"/>
        <v>15</v>
      </c>
      <c r="F17" s="349">
        <v>6</v>
      </c>
      <c r="G17" s="349">
        <v>6</v>
      </c>
      <c r="H17" s="349">
        <v>6</v>
      </c>
      <c r="I17" s="350">
        <f t="shared" ref="I17" si="1">H17/G17*100</f>
        <v>100</v>
      </c>
    </row>
    <row r="18" spans="1:16" ht="21" customHeight="1" thickTop="1" thickBot="1">
      <c r="A18" s="213" t="s">
        <v>12</v>
      </c>
      <c r="B18" s="351"/>
      <c r="C18" s="351"/>
      <c r="D18" s="351"/>
      <c r="E18" s="305"/>
      <c r="F18" s="352"/>
      <c r="G18" s="353"/>
      <c r="H18" s="353"/>
      <c r="I18" s="353"/>
    </row>
    <row r="19" spans="1:16" ht="21" customHeight="1" thickTop="1">
      <c r="A19" s="24" t="s">
        <v>39</v>
      </c>
      <c r="B19" s="354">
        <v>91</v>
      </c>
      <c r="C19" s="320">
        <v>0</v>
      </c>
      <c r="D19" s="320">
        <v>0</v>
      </c>
      <c r="E19" s="320">
        <v>0</v>
      </c>
      <c r="F19" s="322">
        <v>0</v>
      </c>
      <c r="G19" s="322">
        <v>0</v>
      </c>
      <c r="H19" s="322">
        <v>0</v>
      </c>
      <c r="I19" s="322">
        <v>0</v>
      </c>
    </row>
    <row r="20" spans="1:16" ht="21" customHeight="1">
      <c r="A20" s="12" t="s">
        <v>40</v>
      </c>
      <c r="B20" s="355">
        <v>142</v>
      </c>
      <c r="C20" s="346">
        <v>0</v>
      </c>
      <c r="D20" s="346">
        <v>0</v>
      </c>
      <c r="E20" s="346">
        <v>0</v>
      </c>
      <c r="F20" s="347">
        <v>0</v>
      </c>
      <c r="G20" s="347">
        <v>0</v>
      </c>
      <c r="H20" s="347">
        <v>0</v>
      </c>
      <c r="I20" s="347">
        <v>0</v>
      </c>
    </row>
    <row r="21" spans="1:16" ht="21" customHeight="1" thickBot="1">
      <c r="A21" s="13" t="s">
        <v>13</v>
      </c>
      <c r="B21" s="318">
        <v>107</v>
      </c>
      <c r="C21" s="345">
        <v>0</v>
      </c>
      <c r="D21" s="345">
        <v>0</v>
      </c>
      <c r="E21" s="320">
        <v>0</v>
      </c>
      <c r="F21" s="322">
        <v>0</v>
      </c>
      <c r="G21" s="322">
        <v>0</v>
      </c>
      <c r="H21" s="322">
        <v>0</v>
      </c>
      <c r="I21" s="322">
        <v>0</v>
      </c>
    </row>
    <row r="22" spans="1:16" ht="21" customHeight="1" thickTop="1" thickBot="1">
      <c r="A22" s="208" t="s">
        <v>11</v>
      </c>
      <c r="B22" s="356">
        <f>SUM(B19:B21)</f>
        <v>340</v>
      </c>
      <c r="C22" s="357">
        <v>0</v>
      </c>
      <c r="D22" s="357">
        <v>0</v>
      </c>
      <c r="E22" s="357">
        <v>0</v>
      </c>
      <c r="F22" s="350">
        <v>0</v>
      </c>
      <c r="G22" s="350">
        <v>0</v>
      </c>
      <c r="H22" s="350">
        <v>0</v>
      </c>
      <c r="I22" s="350">
        <v>0</v>
      </c>
    </row>
    <row r="23" spans="1:16" ht="21" customHeight="1" thickTop="1" thickBot="1">
      <c r="A23" s="28" t="s">
        <v>14</v>
      </c>
      <c r="B23" s="491">
        <f>B22+B17</f>
        <v>1142</v>
      </c>
      <c r="C23" s="351">
        <v>1</v>
      </c>
      <c r="D23" s="351">
        <v>1</v>
      </c>
      <c r="E23" s="351">
        <v>15</v>
      </c>
      <c r="F23" s="352">
        <f>F22+F17</f>
        <v>6</v>
      </c>
      <c r="G23" s="352">
        <v>6</v>
      </c>
      <c r="H23" s="352">
        <v>6</v>
      </c>
      <c r="I23" s="352">
        <v>100</v>
      </c>
      <c r="J23" s="270"/>
      <c r="K23" s="270"/>
      <c r="L23" s="270"/>
    </row>
    <row r="24" spans="1:16" ht="21" customHeight="1" thickTop="1">
      <c r="A24" s="2"/>
      <c r="B24" s="287"/>
      <c r="C24" s="287"/>
      <c r="D24" s="287"/>
      <c r="E24" s="287"/>
      <c r="F24" s="287"/>
      <c r="G24" s="287"/>
      <c r="H24" s="287"/>
      <c r="I24" s="287"/>
      <c r="J24" s="270"/>
      <c r="K24" s="270"/>
      <c r="L24" s="270"/>
    </row>
    <row r="25" spans="1:16" ht="16.5" customHeight="1">
      <c r="A25" s="510"/>
      <c r="B25" s="510"/>
      <c r="C25" s="510"/>
      <c r="D25" s="510"/>
      <c r="E25" s="510"/>
      <c r="F25" s="510"/>
      <c r="G25" s="510"/>
      <c r="H25" s="510"/>
      <c r="I25" s="510"/>
      <c r="J25" s="40"/>
      <c r="K25" s="40"/>
      <c r="L25" s="40"/>
      <c r="M25" s="40"/>
      <c r="N25" s="40"/>
      <c r="O25" s="40"/>
      <c r="P25" s="40"/>
    </row>
    <row r="26" spans="1:16" ht="12" customHeight="1" thickBot="1">
      <c r="A26" s="3"/>
      <c r="B26" s="3"/>
      <c r="C26" s="3"/>
      <c r="D26" s="3"/>
      <c r="E26" s="3"/>
      <c r="F26" s="3"/>
      <c r="G26" s="3"/>
      <c r="H26" s="3"/>
      <c r="I26" s="3"/>
    </row>
    <row r="27" spans="1:16" ht="20.25" customHeight="1">
      <c r="A27" s="511" t="s">
        <v>62</v>
      </c>
      <c r="B27" s="511"/>
      <c r="C27" s="511"/>
      <c r="D27" s="35"/>
      <c r="E27" s="35"/>
      <c r="F27" s="35"/>
      <c r="G27" s="507">
        <v>186</v>
      </c>
      <c r="H27" s="35"/>
      <c r="I27" s="35"/>
    </row>
  </sheetData>
  <mergeCells count="13">
    <mergeCell ref="A25:I25"/>
    <mergeCell ref="F3:F4"/>
    <mergeCell ref="A27:C27"/>
    <mergeCell ref="A1:I1"/>
    <mergeCell ref="A2:I2"/>
    <mergeCell ref="A3:A4"/>
    <mergeCell ref="B3:B4"/>
    <mergeCell ref="D3:D4"/>
    <mergeCell ref="E3:E4"/>
    <mergeCell ref="G3:G4"/>
    <mergeCell ref="H3:H4"/>
    <mergeCell ref="I3:I4"/>
    <mergeCell ref="C3:C4"/>
  </mergeCells>
  <printOptions horizontalCentered="1"/>
  <pageMargins left="0.70866141732283472" right="0.70866141732283472" top="0.59055118110236227" bottom="0.19685039370078741" header="0.31496062992125984" footer="0.31496062992125984"/>
  <pageSetup paperSize="9" scale="9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V52"/>
  <sheetViews>
    <sheetView rightToLeft="1" view="pageBreakPreview" topLeftCell="A19" zoomScaleSheetLayoutView="100" workbookViewId="0">
      <selection activeCell="A29" sqref="A29:U52"/>
    </sheetView>
  </sheetViews>
  <sheetFormatPr defaultRowHeight="14.25"/>
  <cols>
    <col min="1" max="1" width="8.375" customWidth="1"/>
    <col min="2" max="2" width="5.375" customWidth="1"/>
    <col min="3" max="3" width="6.375" customWidth="1"/>
    <col min="4" max="4" width="7.375" customWidth="1"/>
    <col min="5" max="5" width="8.625" customWidth="1"/>
    <col min="6" max="6" width="8.25" customWidth="1"/>
    <col min="7" max="7" width="5.875" customWidth="1"/>
    <col min="8" max="8" width="0.375" customWidth="1"/>
    <col min="9" max="9" width="7.625" customWidth="1"/>
    <col min="10" max="10" width="6.75" customWidth="1"/>
    <col min="11" max="11" width="5.75" customWidth="1"/>
    <col min="12" max="12" width="5.625" bestFit="1" customWidth="1"/>
    <col min="13" max="13" width="4.625" customWidth="1"/>
    <col min="14" max="14" width="5.75" customWidth="1"/>
    <col min="15" max="15" width="5.25" customWidth="1"/>
    <col min="16" max="16" width="8.375" customWidth="1"/>
    <col min="17" max="17" width="5.375" customWidth="1"/>
    <col min="18" max="18" width="7.875" customWidth="1"/>
    <col min="19" max="19" width="6.375" customWidth="1"/>
    <col min="20" max="20" width="10.75" customWidth="1"/>
    <col min="21" max="21" width="5.25" customWidth="1"/>
  </cols>
  <sheetData>
    <row r="1" spans="1:22" ht="20.25" customHeight="1">
      <c r="A1" s="512" t="s">
        <v>133</v>
      </c>
      <c r="B1" s="512"/>
      <c r="C1" s="512"/>
      <c r="D1" s="512"/>
      <c r="E1" s="512"/>
      <c r="F1" s="512"/>
      <c r="G1" s="512"/>
      <c r="H1" s="512"/>
      <c r="I1" s="512"/>
      <c r="J1" s="512"/>
      <c r="K1" s="512"/>
      <c r="L1" s="512"/>
      <c r="M1" s="512"/>
      <c r="N1" s="512"/>
      <c r="O1" s="512"/>
      <c r="P1" s="512"/>
      <c r="Q1" s="512"/>
      <c r="R1" s="512"/>
      <c r="S1" s="512"/>
      <c r="T1" s="512"/>
      <c r="U1" s="512"/>
    </row>
    <row r="2" spans="1:22" ht="18.75" customHeight="1" thickBot="1">
      <c r="A2" s="513" t="s">
        <v>121</v>
      </c>
      <c r="B2" s="513"/>
      <c r="C2" s="513"/>
      <c r="D2" s="513"/>
      <c r="E2" s="513"/>
      <c r="F2" s="513"/>
      <c r="G2" s="513"/>
      <c r="H2" s="513"/>
      <c r="I2" s="513"/>
      <c r="J2" s="513"/>
      <c r="K2" s="513"/>
      <c r="L2" s="513"/>
      <c r="M2" s="513"/>
      <c r="N2" s="513"/>
    </row>
    <row r="3" spans="1:22" ht="24.75" customHeight="1" thickTop="1">
      <c r="A3" s="514" t="s">
        <v>0</v>
      </c>
      <c r="B3" s="514" t="s">
        <v>88</v>
      </c>
      <c r="C3" s="514" t="s">
        <v>95</v>
      </c>
      <c r="D3" s="514" t="s">
        <v>81</v>
      </c>
      <c r="E3" s="514" t="s">
        <v>110</v>
      </c>
      <c r="F3" s="548" t="s">
        <v>54</v>
      </c>
      <c r="G3" s="548"/>
      <c r="H3" s="33"/>
      <c r="I3" s="516" t="s">
        <v>125</v>
      </c>
      <c r="J3" s="516"/>
      <c r="K3" s="516"/>
      <c r="L3" s="516"/>
      <c r="M3" s="516"/>
      <c r="N3" s="516"/>
      <c r="O3" s="516"/>
      <c r="P3" s="516"/>
      <c r="Q3" s="516"/>
      <c r="R3" s="516"/>
      <c r="S3" s="516"/>
      <c r="T3" s="516"/>
      <c r="U3" s="516"/>
    </row>
    <row r="4" spans="1:22" ht="51.75" customHeight="1">
      <c r="A4" s="550"/>
      <c r="B4" s="550"/>
      <c r="C4" s="550"/>
      <c r="D4" s="515"/>
      <c r="E4" s="515"/>
      <c r="F4" s="26" t="s">
        <v>111</v>
      </c>
      <c r="G4" s="26" t="s">
        <v>44</v>
      </c>
      <c r="H4" s="34"/>
      <c r="I4" s="26" t="s">
        <v>73</v>
      </c>
      <c r="J4" s="26" t="s">
        <v>74</v>
      </c>
      <c r="K4" s="26" t="s">
        <v>75</v>
      </c>
      <c r="L4" s="26" t="s">
        <v>23</v>
      </c>
      <c r="M4" s="26" t="s">
        <v>24</v>
      </c>
      <c r="N4" s="26" t="s">
        <v>25</v>
      </c>
      <c r="O4" s="26" t="s">
        <v>76</v>
      </c>
      <c r="P4" s="26" t="s">
        <v>77</v>
      </c>
      <c r="Q4" s="26" t="s">
        <v>85</v>
      </c>
      <c r="R4" s="26" t="s">
        <v>79</v>
      </c>
      <c r="S4" s="26" t="s">
        <v>109</v>
      </c>
      <c r="T4" s="26" t="s">
        <v>138</v>
      </c>
      <c r="U4" s="26" t="s">
        <v>33</v>
      </c>
    </row>
    <row r="5" spans="1:22" ht="23.1" customHeight="1">
      <c r="A5" s="521" t="s">
        <v>1</v>
      </c>
      <c r="B5" s="54" t="s">
        <v>18</v>
      </c>
      <c r="C5" s="241">
        <v>6</v>
      </c>
      <c r="D5" s="242">
        <v>4</v>
      </c>
      <c r="E5" s="268">
        <v>741</v>
      </c>
      <c r="F5" s="268">
        <v>741</v>
      </c>
      <c r="G5" s="268">
        <v>100</v>
      </c>
      <c r="H5" s="269"/>
      <c r="I5" s="268">
        <v>0</v>
      </c>
      <c r="J5" s="268">
        <v>741</v>
      </c>
      <c r="K5" s="268">
        <v>0</v>
      </c>
      <c r="L5" s="268">
        <v>0</v>
      </c>
      <c r="M5" s="268">
        <v>0</v>
      </c>
      <c r="N5" s="268">
        <v>0</v>
      </c>
      <c r="O5" s="268">
        <v>0</v>
      </c>
      <c r="P5" s="268">
        <v>0</v>
      </c>
      <c r="Q5" s="268">
        <v>0</v>
      </c>
      <c r="R5" s="268">
        <v>0</v>
      </c>
      <c r="S5" s="268">
        <v>0</v>
      </c>
      <c r="T5" s="268">
        <v>0</v>
      </c>
      <c r="U5" s="268">
        <v>0</v>
      </c>
      <c r="V5" s="270"/>
    </row>
    <row r="6" spans="1:22" ht="23.1" customHeight="1">
      <c r="A6" s="522"/>
      <c r="B6" s="55" t="s">
        <v>19</v>
      </c>
      <c r="C6" s="245">
        <v>2</v>
      </c>
      <c r="D6" s="246">
        <v>1</v>
      </c>
      <c r="E6" s="271">
        <v>6</v>
      </c>
      <c r="F6" s="271">
        <v>6</v>
      </c>
      <c r="G6" s="271">
        <v>100</v>
      </c>
      <c r="H6" s="272"/>
      <c r="I6" s="271">
        <v>0</v>
      </c>
      <c r="J6" s="271">
        <v>6</v>
      </c>
      <c r="K6" s="271">
        <v>0</v>
      </c>
      <c r="L6" s="271">
        <v>0</v>
      </c>
      <c r="M6" s="271">
        <v>0</v>
      </c>
      <c r="N6" s="271">
        <v>0</v>
      </c>
      <c r="O6" s="271">
        <v>0</v>
      </c>
      <c r="P6" s="271">
        <v>0</v>
      </c>
      <c r="Q6" s="271">
        <v>0</v>
      </c>
      <c r="R6" s="271">
        <v>0</v>
      </c>
      <c r="S6" s="271">
        <v>0</v>
      </c>
      <c r="T6" s="271">
        <v>0</v>
      </c>
      <c r="U6" s="271">
        <v>0</v>
      </c>
      <c r="V6" s="270"/>
    </row>
    <row r="7" spans="1:22" ht="23.1" customHeight="1">
      <c r="A7" s="521" t="s">
        <v>2</v>
      </c>
      <c r="B7" s="54" t="s">
        <v>18</v>
      </c>
      <c r="C7" s="241">
        <v>7</v>
      </c>
      <c r="D7" s="242">
        <v>5</v>
      </c>
      <c r="E7" s="268">
        <v>296</v>
      </c>
      <c r="F7" s="268">
        <v>296</v>
      </c>
      <c r="G7" s="268">
        <v>100</v>
      </c>
      <c r="H7" s="269"/>
      <c r="I7" s="268">
        <v>238</v>
      </c>
      <c r="J7" s="268">
        <v>0</v>
      </c>
      <c r="K7" s="268">
        <v>20</v>
      </c>
      <c r="L7" s="268">
        <v>22</v>
      </c>
      <c r="M7" s="268">
        <v>0</v>
      </c>
      <c r="N7" s="268">
        <v>0</v>
      </c>
      <c r="O7" s="268">
        <v>0</v>
      </c>
      <c r="P7" s="268">
        <v>0</v>
      </c>
      <c r="Q7" s="268">
        <v>0</v>
      </c>
      <c r="R7" s="268">
        <v>0</v>
      </c>
      <c r="S7" s="268">
        <v>0</v>
      </c>
      <c r="T7" s="268">
        <v>0</v>
      </c>
      <c r="U7" s="268">
        <v>16</v>
      </c>
      <c r="V7" s="270"/>
    </row>
    <row r="8" spans="1:22" ht="23.1" customHeight="1">
      <c r="A8" s="522"/>
      <c r="B8" s="55" t="s">
        <v>19</v>
      </c>
      <c r="C8" s="245">
        <v>4</v>
      </c>
      <c r="D8" s="246">
        <v>0</v>
      </c>
      <c r="E8" s="271">
        <v>0</v>
      </c>
      <c r="F8" s="271">
        <v>0</v>
      </c>
      <c r="G8" s="271">
        <v>0</v>
      </c>
      <c r="H8" s="272"/>
      <c r="I8" s="271">
        <v>0</v>
      </c>
      <c r="J8" s="271">
        <v>0</v>
      </c>
      <c r="K8" s="271">
        <v>0</v>
      </c>
      <c r="L8" s="271">
        <v>0</v>
      </c>
      <c r="M8" s="271">
        <v>0</v>
      </c>
      <c r="N8" s="271">
        <v>0</v>
      </c>
      <c r="O8" s="271">
        <v>0</v>
      </c>
      <c r="P8" s="271">
        <v>0</v>
      </c>
      <c r="Q8" s="271">
        <v>0</v>
      </c>
      <c r="R8" s="271">
        <v>0</v>
      </c>
      <c r="S8" s="271">
        <v>0</v>
      </c>
      <c r="T8" s="271">
        <v>0</v>
      </c>
      <c r="U8" s="271">
        <v>0</v>
      </c>
      <c r="V8" s="270"/>
    </row>
    <row r="9" spans="1:22" ht="23.1" customHeight="1">
      <c r="A9" s="521" t="s">
        <v>3</v>
      </c>
      <c r="B9" s="54" t="s">
        <v>18</v>
      </c>
      <c r="C9" s="241">
        <v>49</v>
      </c>
      <c r="D9" s="242">
        <v>4</v>
      </c>
      <c r="E9" s="268">
        <v>95</v>
      </c>
      <c r="F9" s="268">
        <v>95</v>
      </c>
      <c r="G9" s="268">
        <v>100</v>
      </c>
      <c r="H9" s="269"/>
      <c r="I9" s="268">
        <v>0</v>
      </c>
      <c r="J9" s="268">
        <v>95</v>
      </c>
      <c r="K9" s="268">
        <v>0</v>
      </c>
      <c r="L9" s="268">
        <v>0</v>
      </c>
      <c r="M9" s="268">
        <v>0</v>
      </c>
      <c r="N9" s="268">
        <v>0</v>
      </c>
      <c r="O9" s="268">
        <v>0</v>
      </c>
      <c r="P9" s="268">
        <v>0</v>
      </c>
      <c r="Q9" s="268">
        <v>0</v>
      </c>
      <c r="R9" s="268">
        <v>0</v>
      </c>
      <c r="S9" s="268">
        <v>0</v>
      </c>
      <c r="T9" s="268">
        <v>0</v>
      </c>
      <c r="U9" s="268">
        <v>0</v>
      </c>
      <c r="V9" s="270"/>
    </row>
    <row r="10" spans="1:22" ht="23.1" customHeight="1">
      <c r="A10" s="522"/>
      <c r="B10" s="55" t="s">
        <v>19</v>
      </c>
      <c r="C10" s="245">
        <v>37</v>
      </c>
      <c r="D10" s="246">
        <v>0</v>
      </c>
      <c r="E10" s="271">
        <v>0</v>
      </c>
      <c r="F10" s="271">
        <v>0</v>
      </c>
      <c r="G10" s="271">
        <v>0</v>
      </c>
      <c r="H10" s="272"/>
      <c r="I10" s="271">
        <v>0</v>
      </c>
      <c r="J10" s="271">
        <v>0</v>
      </c>
      <c r="K10" s="271">
        <v>0</v>
      </c>
      <c r="L10" s="271">
        <v>0</v>
      </c>
      <c r="M10" s="271">
        <v>0</v>
      </c>
      <c r="N10" s="271">
        <v>0</v>
      </c>
      <c r="O10" s="271">
        <v>0</v>
      </c>
      <c r="P10" s="271">
        <v>0</v>
      </c>
      <c r="Q10" s="271">
        <v>0</v>
      </c>
      <c r="R10" s="271">
        <v>0</v>
      </c>
      <c r="S10" s="271">
        <v>0</v>
      </c>
      <c r="T10" s="271">
        <v>0</v>
      </c>
      <c r="U10" s="271">
        <v>0</v>
      </c>
      <c r="V10" s="270"/>
    </row>
    <row r="11" spans="1:22" ht="23.1" customHeight="1">
      <c r="A11" s="521" t="s">
        <v>4</v>
      </c>
      <c r="B11" s="54" t="s">
        <v>18</v>
      </c>
      <c r="C11" s="241">
        <v>15</v>
      </c>
      <c r="D11" s="242">
        <v>1</v>
      </c>
      <c r="E11" s="268">
        <v>3</v>
      </c>
      <c r="F11" s="268">
        <v>3</v>
      </c>
      <c r="G11" s="268">
        <v>100</v>
      </c>
      <c r="H11" s="269"/>
      <c r="I11" s="268">
        <v>0</v>
      </c>
      <c r="J11" s="268">
        <v>3</v>
      </c>
      <c r="K11" s="268">
        <v>0</v>
      </c>
      <c r="L11" s="268">
        <v>0</v>
      </c>
      <c r="M11" s="268">
        <v>0</v>
      </c>
      <c r="N11" s="268">
        <v>0</v>
      </c>
      <c r="O11" s="268">
        <v>0</v>
      </c>
      <c r="P11" s="268">
        <v>0</v>
      </c>
      <c r="Q11" s="268">
        <v>0</v>
      </c>
      <c r="R11" s="268">
        <v>0</v>
      </c>
      <c r="S11" s="268">
        <v>0</v>
      </c>
      <c r="T11" s="268">
        <v>0</v>
      </c>
      <c r="U11" s="268">
        <v>0</v>
      </c>
      <c r="V11" s="270"/>
    </row>
    <row r="12" spans="1:22" ht="23.1" customHeight="1">
      <c r="A12" s="522"/>
      <c r="B12" s="55" t="s">
        <v>19</v>
      </c>
      <c r="C12" s="245">
        <v>3</v>
      </c>
      <c r="D12" s="246">
        <v>0</v>
      </c>
      <c r="E12" s="271">
        <v>0</v>
      </c>
      <c r="F12" s="271">
        <v>0</v>
      </c>
      <c r="G12" s="271">
        <v>0</v>
      </c>
      <c r="H12" s="272"/>
      <c r="I12" s="271">
        <v>0</v>
      </c>
      <c r="J12" s="271">
        <v>0</v>
      </c>
      <c r="K12" s="271">
        <v>0</v>
      </c>
      <c r="L12" s="271">
        <v>0</v>
      </c>
      <c r="M12" s="271">
        <v>0</v>
      </c>
      <c r="N12" s="271">
        <v>0</v>
      </c>
      <c r="O12" s="271">
        <v>0</v>
      </c>
      <c r="P12" s="271">
        <v>0</v>
      </c>
      <c r="Q12" s="271">
        <v>0</v>
      </c>
      <c r="R12" s="271">
        <v>0</v>
      </c>
      <c r="S12" s="271">
        <v>0</v>
      </c>
      <c r="T12" s="271">
        <v>0</v>
      </c>
      <c r="U12" s="271">
        <v>0</v>
      </c>
      <c r="V12" s="270"/>
    </row>
    <row r="13" spans="1:22" ht="23.1" customHeight="1">
      <c r="A13" s="521" t="s">
        <v>5</v>
      </c>
      <c r="B13" s="54" t="s">
        <v>18</v>
      </c>
      <c r="C13" s="241">
        <v>6</v>
      </c>
      <c r="D13" s="242">
        <v>1</v>
      </c>
      <c r="E13" s="268">
        <v>50</v>
      </c>
      <c r="F13" s="268">
        <v>50</v>
      </c>
      <c r="G13" s="268">
        <v>100</v>
      </c>
      <c r="H13" s="269"/>
      <c r="I13" s="268">
        <v>0</v>
      </c>
      <c r="J13" s="268">
        <v>50</v>
      </c>
      <c r="K13" s="268">
        <v>0</v>
      </c>
      <c r="L13" s="268">
        <v>0</v>
      </c>
      <c r="M13" s="268">
        <v>0</v>
      </c>
      <c r="N13" s="268">
        <v>0</v>
      </c>
      <c r="O13" s="268">
        <v>0</v>
      </c>
      <c r="P13" s="268">
        <v>0</v>
      </c>
      <c r="Q13" s="268">
        <v>0</v>
      </c>
      <c r="R13" s="268">
        <v>0</v>
      </c>
      <c r="S13" s="268">
        <v>0</v>
      </c>
      <c r="T13" s="268">
        <v>0</v>
      </c>
      <c r="U13" s="268">
        <v>0</v>
      </c>
      <c r="V13" s="270"/>
    </row>
    <row r="14" spans="1:22" ht="23.1" customHeight="1">
      <c r="A14" s="522"/>
      <c r="B14" s="55" t="s">
        <v>19</v>
      </c>
      <c r="C14" s="245">
        <v>2</v>
      </c>
      <c r="D14" s="246">
        <v>0</v>
      </c>
      <c r="E14" s="271">
        <v>0</v>
      </c>
      <c r="F14" s="271">
        <v>0</v>
      </c>
      <c r="G14" s="271">
        <v>0</v>
      </c>
      <c r="H14" s="272"/>
      <c r="I14" s="271">
        <v>0</v>
      </c>
      <c r="J14" s="271">
        <v>0</v>
      </c>
      <c r="K14" s="271">
        <v>0</v>
      </c>
      <c r="L14" s="271">
        <v>0</v>
      </c>
      <c r="M14" s="271">
        <v>0</v>
      </c>
      <c r="N14" s="271">
        <v>0</v>
      </c>
      <c r="O14" s="271">
        <v>0</v>
      </c>
      <c r="P14" s="271">
        <v>0</v>
      </c>
      <c r="Q14" s="271">
        <v>0</v>
      </c>
      <c r="R14" s="271">
        <v>0</v>
      </c>
      <c r="S14" s="271">
        <v>0</v>
      </c>
      <c r="T14" s="271">
        <v>0</v>
      </c>
      <c r="U14" s="271">
        <v>0</v>
      </c>
      <c r="V14" s="270"/>
    </row>
    <row r="15" spans="1:22" ht="23.1" customHeight="1">
      <c r="A15" s="521" t="s">
        <v>6</v>
      </c>
      <c r="B15" s="54" t="s">
        <v>18</v>
      </c>
      <c r="C15" s="241">
        <v>8</v>
      </c>
      <c r="D15" s="242">
        <v>1</v>
      </c>
      <c r="E15" s="268">
        <v>37.1</v>
      </c>
      <c r="F15" s="268">
        <v>37.1</v>
      </c>
      <c r="G15" s="268">
        <v>100</v>
      </c>
      <c r="H15" s="269"/>
      <c r="I15" s="268">
        <v>0</v>
      </c>
      <c r="J15" s="268">
        <v>37.1</v>
      </c>
      <c r="K15" s="268">
        <v>0</v>
      </c>
      <c r="L15" s="268">
        <v>0</v>
      </c>
      <c r="M15" s="268">
        <v>0</v>
      </c>
      <c r="N15" s="268">
        <v>0</v>
      </c>
      <c r="O15" s="268">
        <v>0</v>
      </c>
      <c r="P15" s="268">
        <v>0</v>
      </c>
      <c r="Q15" s="268">
        <v>0</v>
      </c>
      <c r="R15" s="268">
        <v>0</v>
      </c>
      <c r="S15" s="268">
        <v>0</v>
      </c>
      <c r="T15" s="268">
        <v>0</v>
      </c>
      <c r="U15" s="268">
        <v>0</v>
      </c>
      <c r="V15" s="270"/>
    </row>
    <row r="16" spans="1:22" ht="23.1" customHeight="1">
      <c r="A16" s="522"/>
      <c r="B16" s="55" t="s">
        <v>19</v>
      </c>
      <c r="C16" s="245">
        <v>0</v>
      </c>
      <c r="D16" s="246">
        <v>0</v>
      </c>
      <c r="E16" s="271">
        <v>0</v>
      </c>
      <c r="F16" s="271">
        <v>0</v>
      </c>
      <c r="G16" s="271">
        <v>0</v>
      </c>
      <c r="H16" s="272"/>
      <c r="I16" s="271">
        <v>0</v>
      </c>
      <c r="J16" s="271">
        <v>0</v>
      </c>
      <c r="K16" s="271">
        <v>0</v>
      </c>
      <c r="L16" s="271">
        <v>0</v>
      </c>
      <c r="M16" s="271">
        <v>0</v>
      </c>
      <c r="N16" s="271">
        <v>0</v>
      </c>
      <c r="O16" s="271">
        <v>0</v>
      </c>
      <c r="P16" s="271">
        <v>0</v>
      </c>
      <c r="Q16" s="271">
        <v>0</v>
      </c>
      <c r="R16" s="271">
        <v>0</v>
      </c>
      <c r="S16" s="271">
        <v>0</v>
      </c>
      <c r="T16" s="271">
        <v>0</v>
      </c>
      <c r="U16" s="271">
        <v>0</v>
      </c>
      <c r="V16" s="270"/>
    </row>
    <row r="17" spans="1:22" ht="23.1" customHeight="1">
      <c r="A17" s="525" t="s">
        <v>7</v>
      </c>
      <c r="B17" s="54" t="s">
        <v>18</v>
      </c>
      <c r="C17" s="237">
        <v>7</v>
      </c>
      <c r="D17" s="248">
        <v>3</v>
      </c>
      <c r="E17" s="273">
        <v>210</v>
      </c>
      <c r="F17" s="273">
        <v>210</v>
      </c>
      <c r="G17" s="273">
        <v>100</v>
      </c>
      <c r="H17" s="274"/>
      <c r="I17" s="273">
        <v>0</v>
      </c>
      <c r="J17" s="273">
        <v>210</v>
      </c>
      <c r="K17" s="273">
        <v>0</v>
      </c>
      <c r="L17" s="273">
        <v>0</v>
      </c>
      <c r="M17" s="273">
        <v>0</v>
      </c>
      <c r="N17" s="273">
        <v>0</v>
      </c>
      <c r="O17" s="273">
        <v>0</v>
      </c>
      <c r="P17" s="273">
        <v>0</v>
      </c>
      <c r="Q17" s="273">
        <v>0</v>
      </c>
      <c r="R17" s="273">
        <v>0</v>
      </c>
      <c r="S17" s="273">
        <v>0</v>
      </c>
      <c r="T17" s="273">
        <v>0</v>
      </c>
      <c r="U17" s="273">
        <v>0</v>
      </c>
      <c r="V17" s="270"/>
    </row>
    <row r="18" spans="1:22" ht="23.1" customHeight="1">
      <c r="A18" s="525"/>
      <c r="B18" s="13" t="s">
        <v>19</v>
      </c>
      <c r="C18" s="251">
        <v>3</v>
      </c>
      <c r="D18" s="252">
        <v>0</v>
      </c>
      <c r="E18" s="275">
        <v>0</v>
      </c>
      <c r="F18" s="275">
        <v>0</v>
      </c>
      <c r="G18" s="275">
        <v>0</v>
      </c>
      <c r="H18" s="276"/>
      <c r="I18" s="275">
        <v>0</v>
      </c>
      <c r="J18" s="275">
        <v>0</v>
      </c>
      <c r="K18" s="275">
        <v>0</v>
      </c>
      <c r="L18" s="275">
        <v>0</v>
      </c>
      <c r="M18" s="275">
        <v>0</v>
      </c>
      <c r="N18" s="275">
        <v>0</v>
      </c>
      <c r="O18" s="275">
        <v>0</v>
      </c>
      <c r="P18" s="275">
        <v>0</v>
      </c>
      <c r="Q18" s="275">
        <v>0</v>
      </c>
      <c r="R18" s="275">
        <v>0</v>
      </c>
      <c r="S18" s="275">
        <v>0</v>
      </c>
      <c r="T18" s="275">
        <v>0</v>
      </c>
      <c r="U18" s="275">
        <v>0</v>
      </c>
      <c r="V18" s="270"/>
    </row>
    <row r="19" spans="1:22" ht="23.1" customHeight="1">
      <c r="A19" s="528" t="s">
        <v>8</v>
      </c>
      <c r="B19" s="54" t="s">
        <v>18</v>
      </c>
      <c r="C19" s="241">
        <v>6</v>
      </c>
      <c r="D19" s="242">
        <v>6</v>
      </c>
      <c r="E19" s="268">
        <v>485.5</v>
      </c>
      <c r="F19" s="268">
        <v>485.5</v>
      </c>
      <c r="G19" s="268">
        <v>100</v>
      </c>
      <c r="H19" s="269"/>
      <c r="I19" s="268">
        <v>62</v>
      </c>
      <c r="J19" s="268">
        <v>403.5</v>
      </c>
      <c r="K19" s="268">
        <v>20</v>
      </c>
      <c r="L19" s="268">
        <v>0</v>
      </c>
      <c r="M19" s="268">
        <v>0</v>
      </c>
      <c r="N19" s="268">
        <v>0</v>
      </c>
      <c r="O19" s="268">
        <v>0</v>
      </c>
      <c r="P19" s="268">
        <v>0</v>
      </c>
      <c r="Q19" s="268">
        <v>0</v>
      </c>
      <c r="R19" s="268">
        <v>0</v>
      </c>
      <c r="S19" s="268">
        <v>0</v>
      </c>
      <c r="T19" s="268">
        <v>0</v>
      </c>
      <c r="U19" s="268">
        <v>0</v>
      </c>
      <c r="V19" s="270"/>
    </row>
    <row r="20" spans="1:22" ht="23.1" customHeight="1">
      <c r="A20" s="529"/>
      <c r="B20" s="55" t="s">
        <v>19</v>
      </c>
      <c r="C20" s="245">
        <v>3</v>
      </c>
      <c r="D20" s="246">
        <v>0</v>
      </c>
      <c r="E20" s="271">
        <v>0</v>
      </c>
      <c r="F20" s="271">
        <v>0</v>
      </c>
      <c r="G20" s="271">
        <v>0</v>
      </c>
      <c r="H20" s="272"/>
      <c r="I20" s="271">
        <v>0</v>
      </c>
      <c r="J20" s="271">
        <v>0</v>
      </c>
      <c r="K20" s="271">
        <v>0</v>
      </c>
      <c r="L20" s="271">
        <v>0</v>
      </c>
      <c r="M20" s="271">
        <v>0</v>
      </c>
      <c r="N20" s="271">
        <v>0</v>
      </c>
      <c r="O20" s="271">
        <v>0</v>
      </c>
      <c r="P20" s="271">
        <v>0</v>
      </c>
      <c r="Q20" s="271">
        <v>0</v>
      </c>
      <c r="R20" s="271">
        <v>0</v>
      </c>
      <c r="S20" s="271">
        <v>0</v>
      </c>
      <c r="T20" s="271">
        <v>0</v>
      </c>
      <c r="U20" s="271">
        <v>0</v>
      </c>
      <c r="V20" s="270"/>
    </row>
    <row r="21" spans="1:22" ht="23.1" customHeight="1">
      <c r="A21" s="521" t="s">
        <v>9</v>
      </c>
      <c r="B21" s="54" t="s">
        <v>18</v>
      </c>
      <c r="C21" s="241">
        <v>4</v>
      </c>
      <c r="D21" s="242">
        <v>2</v>
      </c>
      <c r="E21" s="268">
        <v>741</v>
      </c>
      <c r="F21" s="268">
        <v>741</v>
      </c>
      <c r="G21" s="268">
        <v>100</v>
      </c>
      <c r="H21" s="269"/>
      <c r="I21" s="268">
        <v>0</v>
      </c>
      <c r="J21" s="268">
        <v>341</v>
      </c>
      <c r="K21" s="268">
        <v>400</v>
      </c>
      <c r="L21" s="268">
        <v>0</v>
      </c>
      <c r="M21" s="268">
        <v>0</v>
      </c>
      <c r="N21" s="268">
        <v>0</v>
      </c>
      <c r="O21" s="268">
        <v>0</v>
      </c>
      <c r="P21" s="268">
        <v>0</v>
      </c>
      <c r="Q21" s="268">
        <v>0</v>
      </c>
      <c r="R21" s="268">
        <v>0</v>
      </c>
      <c r="S21" s="268">
        <v>0</v>
      </c>
      <c r="T21" s="268">
        <v>0</v>
      </c>
      <c r="U21" s="268">
        <v>0</v>
      </c>
      <c r="V21" s="270"/>
    </row>
    <row r="22" spans="1:22" ht="23.1" customHeight="1">
      <c r="A22" s="522"/>
      <c r="B22" s="55" t="s">
        <v>19</v>
      </c>
      <c r="C22" s="245">
        <v>0</v>
      </c>
      <c r="D22" s="246">
        <v>0</v>
      </c>
      <c r="E22" s="271">
        <v>0</v>
      </c>
      <c r="F22" s="271">
        <v>0</v>
      </c>
      <c r="G22" s="271">
        <v>0</v>
      </c>
      <c r="H22" s="272"/>
      <c r="I22" s="271">
        <v>0</v>
      </c>
      <c r="J22" s="271">
        <v>0</v>
      </c>
      <c r="K22" s="271">
        <v>0</v>
      </c>
      <c r="L22" s="271">
        <v>0</v>
      </c>
      <c r="M22" s="271">
        <v>0</v>
      </c>
      <c r="N22" s="271">
        <v>0</v>
      </c>
      <c r="O22" s="271">
        <v>0</v>
      </c>
      <c r="P22" s="271">
        <v>0</v>
      </c>
      <c r="Q22" s="271">
        <v>0</v>
      </c>
      <c r="R22" s="271">
        <v>0</v>
      </c>
      <c r="S22" s="271">
        <v>0</v>
      </c>
      <c r="T22" s="271">
        <v>0</v>
      </c>
      <c r="U22" s="271">
        <v>0</v>
      </c>
      <c r="V22" s="270"/>
    </row>
    <row r="23" spans="1:22" ht="23.1" customHeight="1">
      <c r="A23" s="521" t="s">
        <v>15</v>
      </c>
      <c r="B23" s="54" t="s">
        <v>18</v>
      </c>
      <c r="C23" s="241">
        <v>9</v>
      </c>
      <c r="D23" s="242">
        <v>1</v>
      </c>
      <c r="E23" s="268">
        <v>240</v>
      </c>
      <c r="F23" s="268">
        <v>240</v>
      </c>
      <c r="G23" s="268">
        <v>100</v>
      </c>
      <c r="H23" s="269"/>
      <c r="I23" s="268">
        <v>0</v>
      </c>
      <c r="J23" s="268">
        <v>240</v>
      </c>
      <c r="K23" s="268">
        <v>0</v>
      </c>
      <c r="L23" s="268">
        <v>0</v>
      </c>
      <c r="M23" s="268">
        <v>0</v>
      </c>
      <c r="N23" s="268">
        <v>0</v>
      </c>
      <c r="O23" s="268">
        <v>0</v>
      </c>
      <c r="P23" s="268">
        <v>0</v>
      </c>
      <c r="Q23" s="268">
        <v>0</v>
      </c>
      <c r="R23" s="268">
        <v>0</v>
      </c>
      <c r="S23" s="268">
        <v>0</v>
      </c>
      <c r="T23" s="268">
        <v>0</v>
      </c>
      <c r="U23" s="268">
        <v>0</v>
      </c>
      <c r="V23" s="270"/>
    </row>
    <row r="24" spans="1:22" ht="23.1" customHeight="1">
      <c r="A24" s="522"/>
      <c r="B24" s="55" t="s">
        <v>19</v>
      </c>
      <c r="C24" s="245">
        <v>2</v>
      </c>
      <c r="D24" s="245">
        <v>1</v>
      </c>
      <c r="E24" s="271">
        <v>2</v>
      </c>
      <c r="F24" s="271">
        <v>2</v>
      </c>
      <c r="G24" s="271">
        <v>100</v>
      </c>
      <c r="H24" s="272"/>
      <c r="I24" s="271">
        <v>0</v>
      </c>
      <c r="J24" s="271">
        <v>2</v>
      </c>
      <c r="K24" s="271">
        <v>0</v>
      </c>
      <c r="L24" s="271">
        <v>0</v>
      </c>
      <c r="M24" s="271">
        <v>0</v>
      </c>
      <c r="N24" s="271">
        <v>0</v>
      </c>
      <c r="O24" s="271">
        <v>0</v>
      </c>
      <c r="P24" s="271">
        <v>0</v>
      </c>
      <c r="Q24" s="271">
        <v>0</v>
      </c>
      <c r="R24" s="271">
        <v>0</v>
      </c>
      <c r="S24" s="271">
        <v>0</v>
      </c>
      <c r="T24" s="271">
        <v>0</v>
      </c>
      <c r="U24" s="271">
        <v>0</v>
      </c>
      <c r="V24" s="270"/>
    </row>
    <row r="25" spans="1:22" ht="14.25" customHeight="1">
      <c r="A25" s="2"/>
      <c r="B25" s="2"/>
      <c r="C25" s="2"/>
      <c r="D25" s="2"/>
      <c r="E25" s="2"/>
      <c r="G25" s="2"/>
      <c r="H25" s="2"/>
      <c r="I25" s="2"/>
      <c r="J25" s="2"/>
      <c r="K25" s="2"/>
      <c r="L25" s="2"/>
      <c r="M25" s="2"/>
      <c r="N25" s="43"/>
    </row>
    <row r="26" spans="1:22" ht="3" customHeight="1">
      <c r="A26" s="2"/>
      <c r="B26" s="2"/>
      <c r="C26" s="2"/>
      <c r="D26" s="2"/>
      <c r="E26" s="2"/>
      <c r="F26" s="83">
        <v>0</v>
      </c>
      <c r="G26" s="2"/>
      <c r="H26" s="2"/>
      <c r="I26" s="2"/>
      <c r="J26" s="2"/>
      <c r="K26" s="2"/>
      <c r="L26" s="2"/>
      <c r="M26" s="2"/>
      <c r="N26" s="2"/>
    </row>
    <row r="27" spans="1:22" ht="1.5" customHeight="1" thickBot="1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</row>
    <row r="28" spans="1:22" ht="24.75" customHeight="1">
      <c r="A28" s="511" t="s">
        <v>62</v>
      </c>
      <c r="B28" s="511"/>
      <c r="C28" s="511"/>
      <c r="D28" s="511"/>
      <c r="E28" s="511"/>
      <c r="F28" s="511"/>
      <c r="G28" s="511"/>
      <c r="H28" s="511"/>
      <c r="I28" s="53"/>
      <c r="J28" s="53"/>
      <c r="K28" s="53"/>
      <c r="L28" s="53"/>
      <c r="M28" s="53"/>
      <c r="N28" s="35"/>
      <c r="O28" s="35"/>
      <c r="P28" s="507">
        <v>187</v>
      </c>
      <c r="Q28" s="35"/>
      <c r="R28" s="35"/>
      <c r="S28" s="35"/>
      <c r="T28" s="35"/>
      <c r="U28" s="35"/>
    </row>
    <row r="29" spans="1:22" ht="24.75" customHeight="1">
      <c r="A29" s="512" t="s">
        <v>133</v>
      </c>
      <c r="B29" s="512"/>
      <c r="C29" s="512"/>
      <c r="D29" s="512"/>
      <c r="E29" s="512"/>
      <c r="F29" s="512"/>
      <c r="G29" s="512"/>
      <c r="H29" s="512"/>
      <c r="I29" s="512"/>
      <c r="J29" s="512"/>
      <c r="K29" s="512"/>
      <c r="L29" s="512"/>
      <c r="M29" s="512"/>
      <c r="N29" s="512"/>
      <c r="O29" s="512"/>
      <c r="P29" s="512"/>
      <c r="Q29" s="512"/>
      <c r="R29" s="512"/>
      <c r="S29" s="512"/>
      <c r="T29" s="512"/>
      <c r="U29" s="512"/>
    </row>
    <row r="30" spans="1:22" ht="22.5" customHeight="1" thickBot="1">
      <c r="A30" s="513" t="s">
        <v>122</v>
      </c>
      <c r="B30" s="513"/>
      <c r="C30" s="513"/>
      <c r="D30" s="513"/>
      <c r="E30" s="513"/>
      <c r="F30" s="513"/>
      <c r="G30" s="513"/>
      <c r="H30" s="513"/>
      <c r="I30" s="513"/>
      <c r="J30" s="513"/>
      <c r="K30" s="513"/>
      <c r="L30" s="513"/>
      <c r="M30" s="513"/>
      <c r="N30" s="513"/>
    </row>
    <row r="31" spans="1:22" ht="23.25" customHeight="1" thickTop="1">
      <c r="A31" s="514" t="s">
        <v>0</v>
      </c>
      <c r="B31" s="514" t="s">
        <v>88</v>
      </c>
      <c r="C31" s="514" t="s">
        <v>95</v>
      </c>
      <c r="D31" s="514" t="s">
        <v>81</v>
      </c>
      <c r="E31" s="514" t="s">
        <v>110</v>
      </c>
      <c r="F31" s="548" t="s">
        <v>54</v>
      </c>
      <c r="G31" s="548"/>
      <c r="H31" s="33"/>
      <c r="I31" s="516" t="s">
        <v>125</v>
      </c>
      <c r="J31" s="516"/>
      <c r="K31" s="516"/>
      <c r="L31" s="516"/>
      <c r="M31" s="516"/>
      <c r="N31" s="516"/>
      <c r="O31" s="516"/>
      <c r="P31" s="516"/>
      <c r="Q31" s="516"/>
      <c r="R31" s="516"/>
      <c r="S31" s="516"/>
      <c r="T31" s="516"/>
      <c r="U31" s="516"/>
    </row>
    <row r="32" spans="1:22" ht="68.25" customHeight="1">
      <c r="A32" s="550"/>
      <c r="B32" s="550"/>
      <c r="C32" s="550"/>
      <c r="D32" s="515"/>
      <c r="E32" s="515"/>
      <c r="F32" s="26" t="s">
        <v>111</v>
      </c>
      <c r="G32" s="26" t="s">
        <v>44</v>
      </c>
      <c r="H32" s="34"/>
      <c r="I32" s="26" t="s">
        <v>73</v>
      </c>
      <c r="J32" s="26" t="s">
        <v>74</v>
      </c>
      <c r="K32" s="26" t="s">
        <v>75</v>
      </c>
      <c r="L32" s="26" t="s">
        <v>23</v>
      </c>
      <c r="M32" s="26" t="s">
        <v>24</v>
      </c>
      <c r="N32" s="26" t="s">
        <v>25</v>
      </c>
      <c r="O32" s="26" t="s">
        <v>76</v>
      </c>
      <c r="P32" s="26" t="s">
        <v>77</v>
      </c>
      <c r="Q32" s="26" t="s">
        <v>85</v>
      </c>
      <c r="R32" s="26" t="s">
        <v>79</v>
      </c>
      <c r="S32" s="26" t="s">
        <v>109</v>
      </c>
      <c r="T32" s="26" t="s">
        <v>138</v>
      </c>
      <c r="U32" s="26" t="s">
        <v>33</v>
      </c>
    </row>
    <row r="33" spans="1:22" ht="23.1" customHeight="1">
      <c r="A33" s="521" t="s">
        <v>16</v>
      </c>
      <c r="B33" s="54" t="s">
        <v>18</v>
      </c>
      <c r="C33" s="254">
        <v>8</v>
      </c>
      <c r="D33" s="244">
        <v>1</v>
      </c>
      <c r="E33" s="151">
        <v>548</v>
      </c>
      <c r="F33" s="267">
        <v>548</v>
      </c>
      <c r="G33" s="151">
        <v>100</v>
      </c>
      <c r="H33" s="243"/>
      <c r="I33" s="151">
        <v>0</v>
      </c>
      <c r="J33" s="151">
        <v>548</v>
      </c>
      <c r="K33" s="151">
        <v>0</v>
      </c>
      <c r="L33" s="151">
        <v>0</v>
      </c>
      <c r="M33" s="151">
        <v>0</v>
      </c>
      <c r="N33" s="151">
        <v>0</v>
      </c>
      <c r="O33" s="151">
        <v>0</v>
      </c>
      <c r="P33" s="151">
        <v>0</v>
      </c>
      <c r="Q33" s="151">
        <v>0</v>
      </c>
      <c r="R33" s="151">
        <v>0</v>
      </c>
      <c r="S33" s="151">
        <v>0</v>
      </c>
      <c r="T33" s="151">
        <v>0</v>
      </c>
      <c r="U33" s="151">
        <v>0</v>
      </c>
    </row>
    <row r="34" spans="1:22" ht="23.1" customHeight="1">
      <c r="A34" s="522"/>
      <c r="B34" s="55" t="s">
        <v>19</v>
      </c>
      <c r="C34" s="239">
        <v>0</v>
      </c>
      <c r="D34" s="247">
        <v>0</v>
      </c>
      <c r="E34" s="155">
        <v>0</v>
      </c>
      <c r="F34" s="155">
        <v>0</v>
      </c>
      <c r="G34" s="155">
        <v>0</v>
      </c>
      <c r="H34" s="238"/>
      <c r="I34" s="155">
        <v>0</v>
      </c>
      <c r="J34" s="155">
        <v>0</v>
      </c>
      <c r="K34" s="155">
        <v>0</v>
      </c>
      <c r="L34" s="155">
        <v>0</v>
      </c>
      <c r="M34" s="155">
        <v>0</v>
      </c>
      <c r="N34" s="155">
        <v>0</v>
      </c>
      <c r="O34" s="155">
        <v>0</v>
      </c>
      <c r="P34" s="155">
        <v>0</v>
      </c>
      <c r="Q34" s="155">
        <v>0</v>
      </c>
      <c r="R34" s="155">
        <v>0</v>
      </c>
      <c r="S34" s="155">
        <v>0</v>
      </c>
      <c r="T34" s="155">
        <v>0</v>
      </c>
      <c r="U34" s="155">
        <v>0</v>
      </c>
    </row>
    <row r="35" spans="1:22" ht="23.1" customHeight="1">
      <c r="A35" s="525" t="s">
        <v>10</v>
      </c>
      <c r="B35" s="54" t="s">
        <v>18</v>
      </c>
      <c r="C35" s="255">
        <v>14</v>
      </c>
      <c r="D35" s="250">
        <v>11</v>
      </c>
      <c r="E35" s="370">
        <v>1047.9999999999998</v>
      </c>
      <c r="F35" s="370">
        <v>1047.9999999999998</v>
      </c>
      <c r="G35" s="156">
        <v>100</v>
      </c>
      <c r="H35" s="249"/>
      <c r="I35" s="156">
        <v>22</v>
      </c>
      <c r="J35" s="156">
        <v>312</v>
      </c>
      <c r="K35" s="156">
        <v>400</v>
      </c>
      <c r="L35" s="156">
        <v>0</v>
      </c>
      <c r="M35" s="156">
        <v>0</v>
      </c>
      <c r="N35" s="156">
        <v>0</v>
      </c>
      <c r="O35" s="156">
        <v>0</v>
      </c>
      <c r="P35" s="156">
        <v>82</v>
      </c>
      <c r="Q35" s="156">
        <v>216</v>
      </c>
      <c r="R35" s="156">
        <v>0</v>
      </c>
      <c r="S35" s="156">
        <v>0</v>
      </c>
      <c r="T35" s="156">
        <v>0</v>
      </c>
      <c r="U35" s="156">
        <v>16</v>
      </c>
    </row>
    <row r="36" spans="1:22" ht="23.1" customHeight="1" thickBot="1">
      <c r="A36" s="525"/>
      <c r="B36" s="56" t="s">
        <v>19</v>
      </c>
      <c r="C36" s="203">
        <v>5</v>
      </c>
      <c r="D36" s="253">
        <v>1</v>
      </c>
      <c r="E36" s="160">
        <v>16</v>
      </c>
      <c r="F36" s="160">
        <v>16</v>
      </c>
      <c r="G36" s="160">
        <v>100</v>
      </c>
      <c r="H36" s="235"/>
      <c r="I36" s="160">
        <v>0</v>
      </c>
      <c r="J36" s="160">
        <v>16</v>
      </c>
      <c r="K36" s="160">
        <v>0</v>
      </c>
      <c r="L36" s="160">
        <v>0</v>
      </c>
      <c r="M36" s="160">
        <v>0</v>
      </c>
      <c r="N36" s="160">
        <v>0</v>
      </c>
      <c r="O36" s="160">
        <v>0</v>
      </c>
      <c r="P36" s="160">
        <v>0</v>
      </c>
      <c r="Q36" s="160">
        <v>0</v>
      </c>
      <c r="R36" s="160">
        <v>0</v>
      </c>
      <c r="S36" s="160">
        <v>0</v>
      </c>
      <c r="T36" s="160">
        <v>0</v>
      </c>
      <c r="U36" s="160">
        <v>0</v>
      </c>
    </row>
    <row r="37" spans="1:22" ht="23.1" customHeight="1" thickTop="1">
      <c r="A37" s="526" t="s">
        <v>11</v>
      </c>
      <c r="B37" s="232" t="s">
        <v>18</v>
      </c>
      <c r="C37" s="277">
        <f>C35+C33+C23+C21+C19+C17+C15+C13+C11+C9+C7+C5</f>
        <v>139</v>
      </c>
      <c r="D37" s="265">
        <v>40</v>
      </c>
      <c r="E37" s="372">
        <f>E35+E33+E23+E21+E19+E17+E15+E13+E11+E9+E7+E5</f>
        <v>4494.6000000000004</v>
      </c>
      <c r="F37" s="372">
        <v>4494.5999999999995</v>
      </c>
      <c r="G37" s="278">
        <v>100</v>
      </c>
      <c r="H37" s="279"/>
      <c r="I37" s="278">
        <f>I35+I33+I23+I21+I19+I17+I15+I13+I11+I9+I7+I5</f>
        <v>322</v>
      </c>
      <c r="J37" s="372">
        <f t="shared" ref="J37:U37" si="0">J35+J33+J23+J21+J19+J17+J15+J13+J11+J9+J7+J5</f>
        <v>2980.6</v>
      </c>
      <c r="K37" s="278">
        <f t="shared" si="0"/>
        <v>840</v>
      </c>
      <c r="L37" s="278">
        <f t="shared" si="0"/>
        <v>22</v>
      </c>
      <c r="M37" s="278">
        <f t="shared" si="0"/>
        <v>0</v>
      </c>
      <c r="N37" s="278">
        <f t="shared" si="0"/>
        <v>0</v>
      </c>
      <c r="O37" s="278">
        <f t="shared" si="0"/>
        <v>0</v>
      </c>
      <c r="P37" s="278">
        <f t="shared" si="0"/>
        <v>82</v>
      </c>
      <c r="Q37" s="278">
        <f t="shared" si="0"/>
        <v>216</v>
      </c>
      <c r="R37" s="278">
        <f t="shared" si="0"/>
        <v>0</v>
      </c>
      <c r="S37" s="278">
        <f t="shared" si="0"/>
        <v>0</v>
      </c>
      <c r="T37" s="278">
        <f t="shared" si="0"/>
        <v>0</v>
      </c>
      <c r="U37" s="278">
        <f t="shared" si="0"/>
        <v>32</v>
      </c>
      <c r="V37" s="266"/>
    </row>
    <row r="38" spans="1:22" ht="23.1" customHeight="1" thickBot="1">
      <c r="A38" s="527"/>
      <c r="B38" s="233" t="s">
        <v>19</v>
      </c>
      <c r="C38" s="263">
        <f>C36+C34+C24+C22+C20+C18+C16+C14+C12+C10+C8+C6</f>
        <v>61</v>
      </c>
      <c r="D38" s="280">
        <v>3</v>
      </c>
      <c r="E38" s="281">
        <f>E36+E34+E24+E22+E20+E18+E16+E14+E12+E10+E8+E6</f>
        <v>24</v>
      </c>
      <c r="F38" s="281">
        <f>F36+F34+F24+F22+F20+F18+F16+F14+F12+F10+F8+F6</f>
        <v>24</v>
      </c>
      <c r="G38" s="281">
        <v>100</v>
      </c>
      <c r="H38" s="282"/>
      <c r="I38" s="281">
        <f>I36+I34+I24+I22+I20+I18+I16+I14+I12+I10+I8+I6</f>
        <v>0</v>
      </c>
      <c r="J38" s="281">
        <f t="shared" ref="J38:U38" si="1">J36+J34+J24+J22+J20+J18+J16+J14+J12+J10+J8+J6</f>
        <v>24</v>
      </c>
      <c r="K38" s="281">
        <f t="shared" si="1"/>
        <v>0</v>
      </c>
      <c r="L38" s="281">
        <f t="shared" si="1"/>
        <v>0</v>
      </c>
      <c r="M38" s="281">
        <f t="shared" si="1"/>
        <v>0</v>
      </c>
      <c r="N38" s="281">
        <f t="shared" si="1"/>
        <v>0</v>
      </c>
      <c r="O38" s="281">
        <f t="shared" si="1"/>
        <v>0</v>
      </c>
      <c r="P38" s="281">
        <f t="shared" si="1"/>
        <v>0</v>
      </c>
      <c r="Q38" s="281">
        <f t="shared" si="1"/>
        <v>0</v>
      </c>
      <c r="R38" s="281">
        <f t="shared" si="1"/>
        <v>0</v>
      </c>
      <c r="S38" s="281">
        <f t="shared" si="1"/>
        <v>0</v>
      </c>
      <c r="T38" s="281">
        <f t="shared" si="1"/>
        <v>0</v>
      </c>
      <c r="U38" s="281">
        <f t="shared" si="1"/>
        <v>0</v>
      </c>
      <c r="V38" s="283"/>
    </row>
    <row r="39" spans="1:22" ht="23.1" customHeight="1" thickTop="1" thickBot="1">
      <c r="A39" s="213" t="s">
        <v>12</v>
      </c>
      <c r="B39" s="213"/>
      <c r="C39" s="214"/>
      <c r="D39" s="264"/>
      <c r="E39" s="215"/>
      <c r="F39" s="215"/>
      <c r="G39" s="215"/>
      <c r="H39" s="234"/>
      <c r="I39" s="215"/>
      <c r="J39" s="215"/>
      <c r="K39" s="215"/>
      <c r="L39" s="215"/>
      <c r="M39" s="215"/>
      <c r="N39" s="215"/>
      <c r="O39" s="215"/>
      <c r="P39" s="215"/>
      <c r="Q39" s="215"/>
      <c r="R39" s="215"/>
      <c r="S39" s="215"/>
      <c r="T39" s="215"/>
      <c r="U39" s="215"/>
      <c r="V39" s="212"/>
    </row>
    <row r="40" spans="1:22" ht="23.1" customHeight="1" thickTop="1">
      <c r="A40" s="525" t="s">
        <v>17</v>
      </c>
      <c r="B40" s="231" t="s">
        <v>18</v>
      </c>
      <c r="C40" s="255">
        <v>14</v>
      </c>
      <c r="D40" s="250">
        <v>3</v>
      </c>
      <c r="E40" s="156">
        <v>376</v>
      </c>
      <c r="F40" s="156">
        <v>376</v>
      </c>
      <c r="G40" s="156">
        <v>100</v>
      </c>
      <c r="H40" s="249"/>
      <c r="I40" s="156">
        <v>0</v>
      </c>
      <c r="J40" s="156">
        <v>376</v>
      </c>
      <c r="K40" s="156">
        <v>0</v>
      </c>
      <c r="L40" s="156">
        <v>0</v>
      </c>
      <c r="M40" s="156">
        <v>0</v>
      </c>
      <c r="N40" s="156">
        <v>0</v>
      </c>
      <c r="O40" s="156">
        <v>0</v>
      </c>
      <c r="P40" s="156">
        <v>0</v>
      </c>
      <c r="Q40" s="156">
        <v>0</v>
      </c>
      <c r="R40" s="156">
        <v>0</v>
      </c>
      <c r="S40" s="156">
        <v>0</v>
      </c>
      <c r="T40" s="156">
        <v>0</v>
      </c>
      <c r="U40" s="156">
        <v>0</v>
      </c>
    </row>
    <row r="41" spans="1:22" ht="23.1" customHeight="1">
      <c r="A41" s="522"/>
      <c r="B41" s="55" t="s">
        <v>19</v>
      </c>
      <c r="C41" s="239">
        <v>5</v>
      </c>
      <c r="D41" s="247">
        <v>1</v>
      </c>
      <c r="E41" s="155">
        <v>178</v>
      </c>
      <c r="F41" s="155">
        <v>178</v>
      </c>
      <c r="G41" s="155">
        <v>100</v>
      </c>
      <c r="H41" s="238"/>
      <c r="I41" s="155">
        <v>0</v>
      </c>
      <c r="J41" s="155">
        <v>178</v>
      </c>
      <c r="K41" s="155">
        <v>0</v>
      </c>
      <c r="L41" s="155">
        <v>0</v>
      </c>
      <c r="M41" s="155">
        <v>0</v>
      </c>
      <c r="N41" s="155">
        <v>0</v>
      </c>
      <c r="O41" s="155">
        <v>0</v>
      </c>
      <c r="P41" s="155">
        <v>0</v>
      </c>
      <c r="Q41" s="155">
        <v>0</v>
      </c>
      <c r="R41" s="155">
        <v>0</v>
      </c>
      <c r="S41" s="155">
        <v>0</v>
      </c>
      <c r="T41" s="155">
        <v>0</v>
      </c>
      <c r="U41" s="155">
        <v>0</v>
      </c>
    </row>
    <row r="42" spans="1:22" ht="23.1" customHeight="1">
      <c r="A42" s="525" t="s">
        <v>40</v>
      </c>
      <c r="B42" s="54" t="s">
        <v>18</v>
      </c>
      <c r="C42" s="254">
        <v>35</v>
      </c>
      <c r="D42" s="244">
        <v>0</v>
      </c>
      <c r="E42" s="151">
        <v>0</v>
      </c>
      <c r="F42" s="151">
        <v>0</v>
      </c>
      <c r="G42" s="151">
        <v>0</v>
      </c>
      <c r="H42" s="243"/>
      <c r="I42" s="151">
        <v>0</v>
      </c>
      <c r="J42" s="151">
        <v>0</v>
      </c>
      <c r="K42" s="151">
        <v>0</v>
      </c>
      <c r="L42" s="151">
        <v>0</v>
      </c>
      <c r="M42" s="151">
        <v>0</v>
      </c>
      <c r="N42" s="151">
        <v>0</v>
      </c>
      <c r="O42" s="151">
        <v>0</v>
      </c>
      <c r="P42" s="151">
        <v>0</v>
      </c>
      <c r="Q42" s="151">
        <v>0</v>
      </c>
      <c r="R42" s="151">
        <v>0</v>
      </c>
      <c r="S42" s="151">
        <v>0</v>
      </c>
      <c r="T42" s="151">
        <v>0</v>
      </c>
      <c r="U42" s="151">
        <v>0</v>
      </c>
    </row>
    <row r="43" spans="1:22" ht="23.1" customHeight="1">
      <c r="A43" s="522"/>
      <c r="B43" s="55" t="s">
        <v>19</v>
      </c>
      <c r="C43" s="239">
        <v>14</v>
      </c>
      <c r="D43" s="247">
        <v>1</v>
      </c>
      <c r="E43" s="155">
        <v>25</v>
      </c>
      <c r="F43" s="155">
        <v>25</v>
      </c>
      <c r="G43" s="155">
        <v>100</v>
      </c>
      <c r="H43" s="238"/>
      <c r="I43" s="155">
        <v>0</v>
      </c>
      <c r="J43" s="155">
        <v>25</v>
      </c>
      <c r="K43" s="155">
        <v>0</v>
      </c>
      <c r="L43" s="155">
        <v>0</v>
      </c>
      <c r="M43" s="155">
        <v>0</v>
      </c>
      <c r="N43" s="155">
        <v>0</v>
      </c>
      <c r="O43" s="155">
        <v>0</v>
      </c>
      <c r="P43" s="155">
        <v>0</v>
      </c>
      <c r="Q43" s="155">
        <v>0</v>
      </c>
      <c r="R43" s="155">
        <v>0</v>
      </c>
      <c r="S43" s="155">
        <v>0</v>
      </c>
      <c r="T43" s="155">
        <v>0</v>
      </c>
      <c r="U43" s="155">
        <v>0</v>
      </c>
    </row>
    <row r="44" spans="1:22" ht="23.1" customHeight="1">
      <c r="A44" s="525" t="s">
        <v>65</v>
      </c>
      <c r="B44" s="57" t="s">
        <v>18</v>
      </c>
      <c r="C44" s="255">
        <v>19</v>
      </c>
      <c r="D44" s="250">
        <v>2</v>
      </c>
      <c r="E44" s="156">
        <v>28</v>
      </c>
      <c r="F44" s="156">
        <v>28</v>
      </c>
      <c r="G44" s="156">
        <v>100</v>
      </c>
      <c r="H44" s="249"/>
      <c r="I44" s="156">
        <v>0</v>
      </c>
      <c r="J44" s="156">
        <v>28</v>
      </c>
      <c r="K44" s="156">
        <v>0</v>
      </c>
      <c r="L44" s="156">
        <v>0</v>
      </c>
      <c r="M44" s="156">
        <v>0</v>
      </c>
      <c r="N44" s="156">
        <v>0</v>
      </c>
      <c r="O44" s="156">
        <v>0</v>
      </c>
      <c r="P44" s="156">
        <v>0</v>
      </c>
      <c r="Q44" s="156">
        <v>0</v>
      </c>
      <c r="R44" s="156">
        <v>0</v>
      </c>
      <c r="S44" s="156">
        <v>0</v>
      </c>
      <c r="T44" s="156">
        <v>0</v>
      </c>
      <c r="U44" s="156">
        <v>0</v>
      </c>
    </row>
    <row r="45" spans="1:22" ht="23.1" customHeight="1" thickBot="1">
      <c r="A45" s="525"/>
      <c r="B45" s="228" t="s">
        <v>19</v>
      </c>
      <c r="C45" s="203">
        <v>13</v>
      </c>
      <c r="D45" s="253">
        <v>1</v>
      </c>
      <c r="E45" s="160">
        <v>24</v>
      </c>
      <c r="F45" s="160">
        <v>24</v>
      </c>
      <c r="G45" s="160">
        <v>100</v>
      </c>
      <c r="H45" s="235"/>
      <c r="I45" s="160">
        <v>0</v>
      </c>
      <c r="J45" s="160">
        <v>0</v>
      </c>
      <c r="K45" s="160">
        <v>0</v>
      </c>
      <c r="L45" s="160">
        <v>0</v>
      </c>
      <c r="M45" s="160">
        <v>0</v>
      </c>
      <c r="N45" s="160">
        <v>0</v>
      </c>
      <c r="O45" s="160">
        <v>0</v>
      </c>
      <c r="P45" s="160">
        <v>0</v>
      </c>
      <c r="Q45" s="160">
        <v>0</v>
      </c>
      <c r="R45" s="160">
        <v>0</v>
      </c>
      <c r="S45" s="160">
        <v>0</v>
      </c>
      <c r="T45" s="160">
        <v>0</v>
      </c>
      <c r="U45" s="160">
        <v>24</v>
      </c>
    </row>
    <row r="46" spans="1:22" ht="23.1" customHeight="1" thickTop="1">
      <c r="A46" s="523" t="s">
        <v>11</v>
      </c>
      <c r="B46" s="232" t="s">
        <v>18</v>
      </c>
      <c r="C46" s="277">
        <f>C44+C42+C40</f>
        <v>68</v>
      </c>
      <c r="D46" s="265">
        <v>5</v>
      </c>
      <c r="E46" s="278">
        <f>E44+E42+E40</f>
        <v>404</v>
      </c>
      <c r="F46" s="278">
        <f>F44+F42+F40</f>
        <v>404</v>
      </c>
      <c r="G46" s="278">
        <v>100</v>
      </c>
      <c r="H46" s="279"/>
      <c r="I46" s="278">
        <f>I44+I42+I40</f>
        <v>0</v>
      </c>
      <c r="J46" s="278">
        <f t="shared" ref="J46:U46" si="2">J44+J42+J40</f>
        <v>404</v>
      </c>
      <c r="K46" s="278">
        <f t="shared" si="2"/>
        <v>0</v>
      </c>
      <c r="L46" s="278">
        <f t="shared" si="2"/>
        <v>0</v>
      </c>
      <c r="M46" s="278">
        <f t="shared" si="2"/>
        <v>0</v>
      </c>
      <c r="N46" s="278">
        <f t="shared" si="2"/>
        <v>0</v>
      </c>
      <c r="O46" s="278">
        <f t="shared" si="2"/>
        <v>0</v>
      </c>
      <c r="P46" s="278">
        <f t="shared" si="2"/>
        <v>0</v>
      </c>
      <c r="Q46" s="278">
        <f t="shared" si="2"/>
        <v>0</v>
      </c>
      <c r="R46" s="278">
        <f t="shared" si="2"/>
        <v>0</v>
      </c>
      <c r="S46" s="278">
        <f t="shared" si="2"/>
        <v>0</v>
      </c>
      <c r="T46" s="278">
        <f t="shared" si="2"/>
        <v>0</v>
      </c>
      <c r="U46" s="278">
        <f t="shared" si="2"/>
        <v>0</v>
      </c>
    </row>
    <row r="47" spans="1:22" ht="23.1" customHeight="1" thickBot="1">
      <c r="A47" s="524"/>
      <c r="B47" s="233" t="s">
        <v>19</v>
      </c>
      <c r="C47" s="284">
        <f>C45+C43+C41</f>
        <v>32</v>
      </c>
      <c r="D47" s="280">
        <v>3</v>
      </c>
      <c r="E47" s="281">
        <f>E45+E43+E41</f>
        <v>227</v>
      </c>
      <c r="F47" s="281">
        <v>227</v>
      </c>
      <c r="G47" s="281">
        <v>100</v>
      </c>
      <c r="H47" s="285"/>
      <c r="I47" s="281">
        <f>I45+I43+I41</f>
        <v>0</v>
      </c>
      <c r="J47" s="281">
        <f t="shared" ref="J47:U47" si="3">J45+J43+J41</f>
        <v>203</v>
      </c>
      <c r="K47" s="281">
        <f t="shared" si="3"/>
        <v>0</v>
      </c>
      <c r="L47" s="281">
        <f t="shared" si="3"/>
        <v>0</v>
      </c>
      <c r="M47" s="281">
        <f t="shared" si="3"/>
        <v>0</v>
      </c>
      <c r="N47" s="281">
        <f t="shared" si="3"/>
        <v>0</v>
      </c>
      <c r="O47" s="281">
        <f t="shared" si="3"/>
        <v>0</v>
      </c>
      <c r="P47" s="281">
        <f t="shared" si="3"/>
        <v>0</v>
      </c>
      <c r="Q47" s="281">
        <f t="shared" si="3"/>
        <v>0</v>
      </c>
      <c r="R47" s="281">
        <f t="shared" si="3"/>
        <v>0</v>
      </c>
      <c r="S47" s="281">
        <f t="shared" si="3"/>
        <v>0</v>
      </c>
      <c r="T47" s="281">
        <f t="shared" si="3"/>
        <v>0</v>
      </c>
      <c r="U47" s="281">
        <f t="shared" si="3"/>
        <v>24</v>
      </c>
    </row>
    <row r="48" spans="1:22" ht="21.95" customHeight="1" thickTop="1">
      <c r="A48" s="518" t="s">
        <v>14</v>
      </c>
      <c r="B48" s="61" t="s">
        <v>18</v>
      </c>
      <c r="C48" s="256">
        <f>C46+C37</f>
        <v>207</v>
      </c>
      <c r="D48" s="257">
        <v>45</v>
      </c>
      <c r="E48" s="415">
        <v>4898.5999999999995</v>
      </c>
      <c r="F48" s="415">
        <v>4898.5999999999995</v>
      </c>
      <c r="G48" s="415">
        <v>100</v>
      </c>
      <c r="H48" s="492"/>
      <c r="I48" s="415">
        <v>322</v>
      </c>
      <c r="J48" s="415">
        <v>3384.5999999999995</v>
      </c>
      <c r="K48" s="415">
        <v>840</v>
      </c>
      <c r="L48" s="415">
        <v>22</v>
      </c>
      <c r="M48" s="415">
        <v>0</v>
      </c>
      <c r="N48" s="415">
        <v>0</v>
      </c>
      <c r="O48" s="415">
        <v>0</v>
      </c>
      <c r="P48" s="415">
        <v>82</v>
      </c>
      <c r="Q48" s="415">
        <v>216</v>
      </c>
      <c r="R48" s="415">
        <v>0</v>
      </c>
      <c r="S48" s="415">
        <v>0</v>
      </c>
      <c r="T48" s="415">
        <v>0</v>
      </c>
      <c r="U48" s="415">
        <v>32</v>
      </c>
    </row>
    <row r="49" spans="1:21" ht="21.95" customHeight="1">
      <c r="A49" s="519"/>
      <c r="B49" s="62" t="s">
        <v>19</v>
      </c>
      <c r="C49" s="258">
        <f>C47+C38</f>
        <v>93</v>
      </c>
      <c r="D49" s="259">
        <v>6</v>
      </c>
      <c r="E49" s="416">
        <v>251</v>
      </c>
      <c r="F49" s="416">
        <v>251</v>
      </c>
      <c r="G49" s="416">
        <v>100</v>
      </c>
      <c r="H49" s="493"/>
      <c r="I49" s="416">
        <v>0</v>
      </c>
      <c r="J49" s="416">
        <v>227</v>
      </c>
      <c r="K49" s="416">
        <v>0</v>
      </c>
      <c r="L49" s="416">
        <v>0</v>
      </c>
      <c r="M49" s="416">
        <v>0</v>
      </c>
      <c r="N49" s="416">
        <v>0</v>
      </c>
      <c r="O49" s="416">
        <v>0</v>
      </c>
      <c r="P49" s="416">
        <v>0</v>
      </c>
      <c r="Q49" s="416">
        <v>0</v>
      </c>
      <c r="R49" s="416">
        <v>0</v>
      </c>
      <c r="S49" s="416">
        <v>0</v>
      </c>
      <c r="T49" s="416">
        <v>0</v>
      </c>
      <c r="U49" s="416">
        <v>24</v>
      </c>
    </row>
    <row r="50" spans="1:21" ht="21.95" customHeight="1" thickBot="1">
      <c r="A50" s="520"/>
      <c r="B50" s="63" t="s">
        <v>106</v>
      </c>
      <c r="C50" s="260">
        <f>C49+C48</f>
        <v>300</v>
      </c>
      <c r="D50" s="261">
        <f>D49+D48</f>
        <v>51</v>
      </c>
      <c r="E50" s="417">
        <f>E49+E48</f>
        <v>5149.5999999999995</v>
      </c>
      <c r="F50" s="417">
        <f>F49+F48</f>
        <v>5149.5999999999995</v>
      </c>
      <c r="G50" s="418">
        <v>100</v>
      </c>
      <c r="H50" s="494"/>
      <c r="I50" s="417">
        <f>I48+I49</f>
        <v>322</v>
      </c>
      <c r="J50" s="417">
        <f t="shared" ref="J50:U50" si="4">J48+J49</f>
        <v>3611.5999999999995</v>
      </c>
      <c r="K50" s="417">
        <f t="shared" si="4"/>
        <v>840</v>
      </c>
      <c r="L50" s="417">
        <f t="shared" si="4"/>
        <v>22</v>
      </c>
      <c r="M50" s="417">
        <f t="shared" si="4"/>
        <v>0</v>
      </c>
      <c r="N50" s="417">
        <f t="shared" si="4"/>
        <v>0</v>
      </c>
      <c r="O50" s="417">
        <f t="shared" si="4"/>
        <v>0</v>
      </c>
      <c r="P50" s="417">
        <f t="shared" si="4"/>
        <v>82</v>
      </c>
      <c r="Q50" s="417">
        <f t="shared" si="4"/>
        <v>216</v>
      </c>
      <c r="R50" s="417">
        <f t="shared" si="4"/>
        <v>0</v>
      </c>
      <c r="S50" s="417">
        <f t="shared" si="4"/>
        <v>0</v>
      </c>
      <c r="T50" s="417">
        <f t="shared" si="4"/>
        <v>0</v>
      </c>
      <c r="U50" s="417">
        <f t="shared" si="4"/>
        <v>56</v>
      </c>
    </row>
    <row r="51" spans="1:21" ht="44.25" customHeight="1" thickTop="1" thickBot="1">
      <c r="A51" s="3"/>
      <c r="B51" s="3"/>
      <c r="C51" s="3"/>
      <c r="D51" s="3"/>
      <c r="E51" s="202"/>
      <c r="F51" s="3"/>
      <c r="G51" s="3"/>
      <c r="H51" s="3"/>
      <c r="I51" s="86"/>
      <c r="J51" s="86"/>
      <c r="K51" s="86"/>
      <c r="L51" s="86"/>
      <c r="M51" s="86"/>
      <c r="N51" s="86"/>
      <c r="O51" s="86"/>
      <c r="P51" s="86"/>
      <c r="Q51" s="86"/>
      <c r="R51" s="86"/>
      <c r="S51" s="86"/>
      <c r="T51" s="86"/>
      <c r="U51" s="86"/>
    </row>
    <row r="52" spans="1:21" ht="21" customHeight="1">
      <c r="A52" s="511" t="s">
        <v>62</v>
      </c>
      <c r="B52" s="511"/>
      <c r="C52" s="511"/>
      <c r="D52" s="511"/>
      <c r="E52" s="511"/>
      <c r="F52" s="511"/>
      <c r="G52" s="511"/>
      <c r="H52" s="511"/>
      <c r="I52" s="87"/>
      <c r="J52" s="87"/>
      <c r="K52" s="87"/>
      <c r="L52" s="87"/>
      <c r="M52" s="87"/>
      <c r="N52" s="87"/>
      <c r="O52" s="87"/>
      <c r="P52" s="509">
        <v>188</v>
      </c>
      <c r="Q52" s="87"/>
      <c r="R52" s="87"/>
      <c r="S52" s="87"/>
      <c r="T52" s="87"/>
      <c r="U52" s="87"/>
    </row>
  </sheetData>
  <mergeCells count="38">
    <mergeCell ref="A1:U1"/>
    <mergeCell ref="A29:U29"/>
    <mergeCell ref="F31:G31"/>
    <mergeCell ref="I31:U31"/>
    <mergeCell ref="A40:A41"/>
    <mergeCell ref="A33:A34"/>
    <mergeCell ref="A35:A36"/>
    <mergeCell ref="A37:A38"/>
    <mergeCell ref="A28:H28"/>
    <mergeCell ref="A30:N30"/>
    <mergeCell ref="A31:A32"/>
    <mergeCell ref="B31:B32"/>
    <mergeCell ref="C31:C32"/>
    <mergeCell ref="D31:D32"/>
    <mergeCell ref="E31:E32"/>
    <mergeCell ref="A13:A14"/>
    <mergeCell ref="A42:A43"/>
    <mergeCell ref="A44:A45"/>
    <mergeCell ref="A46:A47"/>
    <mergeCell ref="A52:H52"/>
    <mergeCell ref="A48:A50"/>
    <mergeCell ref="A15:A16"/>
    <mergeCell ref="A17:A18"/>
    <mergeCell ref="A19:A20"/>
    <mergeCell ref="A21:A22"/>
    <mergeCell ref="A23:A24"/>
    <mergeCell ref="A5:A6"/>
    <mergeCell ref="A7:A8"/>
    <mergeCell ref="A9:A10"/>
    <mergeCell ref="A11:A12"/>
    <mergeCell ref="F3:G3"/>
    <mergeCell ref="I3:U3"/>
    <mergeCell ref="A2:N2"/>
    <mergeCell ref="A3:A4"/>
    <mergeCell ref="B3:B4"/>
    <mergeCell ref="C3:C4"/>
    <mergeCell ref="D3:D4"/>
    <mergeCell ref="E3:E4"/>
  </mergeCells>
  <printOptions horizontalCentered="1"/>
  <pageMargins left="0.70866141732283472" right="0.70866141732283472" top="0.59055118110236227" bottom="0.19685039370078741" header="0.31496062992125984" footer="0.31496062992125984"/>
  <pageSetup paperSize="9" scale="88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U53"/>
  <sheetViews>
    <sheetView rightToLeft="1" tabSelected="1" view="pageBreakPreview" zoomScaleSheetLayoutView="100" workbookViewId="0">
      <selection sqref="A1:T1"/>
    </sheetView>
  </sheetViews>
  <sheetFormatPr defaultRowHeight="14.25"/>
  <cols>
    <col min="1" max="1" width="8.25" customWidth="1"/>
    <col min="2" max="2" width="6" customWidth="1"/>
    <col min="3" max="3" width="9.125" customWidth="1"/>
    <col min="4" max="4" width="8.25" customWidth="1"/>
    <col min="5" max="5" width="5.625" customWidth="1"/>
    <col min="6" max="6" width="0.75" customWidth="1"/>
    <col min="7" max="7" width="8.25" customWidth="1"/>
    <col min="8" max="8" width="7.625" bestFit="1" customWidth="1"/>
    <col min="9" max="9" width="5" customWidth="1"/>
    <col min="10" max="10" width="4.375" customWidth="1"/>
    <col min="11" max="11" width="5" customWidth="1"/>
    <col min="12" max="12" width="5.375" customWidth="1"/>
    <col min="13" max="13" width="5.25" customWidth="1"/>
    <col min="14" max="14" width="8.25" customWidth="1"/>
    <col min="15" max="15" width="5.375" customWidth="1"/>
    <col min="16" max="17" width="8.75" customWidth="1"/>
    <col min="18" max="18" width="9.25" customWidth="1"/>
    <col min="19" max="19" width="6.625" bestFit="1" customWidth="1"/>
    <col min="20" max="20" width="6.25" customWidth="1"/>
  </cols>
  <sheetData>
    <row r="1" spans="1:20" ht="26.25" customHeight="1">
      <c r="A1" s="512" t="s">
        <v>140</v>
      </c>
      <c r="B1" s="512"/>
      <c r="C1" s="512"/>
      <c r="D1" s="512"/>
      <c r="E1" s="512"/>
      <c r="F1" s="512"/>
      <c r="G1" s="512"/>
      <c r="H1" s="512"/>
      <c r="I1" s="512"/>
      <c r="J1" s="512"/>
      <c r="K1" s="512"/>
      <c r="L1" s="512"/>
      <c r="M1" s="512"/>
      <c r="N1" s="512"/>
      <c r="O1" s="512"/>
      <c r="P1" s="512"/>
      <c r="Q1" s="512"/>
      <c r="R1" s="512"/>
      <c r="S1" s="512"/>
      <c r="T1" s="512"/>
    </row>
    <row r="2" spans="1:20" ht="18.75" customHeight="1" thickBot="1">
      <c r="A2" s="513" t="s">
        <v>123</v>
      </c>
      <c r="B2" s="513"/>
      <c r="C2" s="513"/>
      <c r="D2" s="513"/>
      <c r="E2" s="513"/>
      <c r="F2" s="513"/>
      <c r="G2" s="513"/>
      <c r="H2" s="513"/>
      <c r="I2" s="513"/>
      <c r="J2" s="513"/>
      <c r="K2" s="47"/>
      <c r="L2" s="47"/>
      <c r="M2" s="47"/>
      <c r="N2" s="47"/>
      <c r="O2" s="47"/>
      <c r="P2" s="47"/>
      <c r="Q2" s="59"/>
      <c r="R2" s="59"/>
      <c r="S2" s="47"/>
      <c r="T2" s="47"/>
    </row>
    <row r="3" spans="1:20" ht="20.25" customHeight="1" thickTop="1">
      <c r="A3" s="514" t="s">
        <v>0</v>
      </c>
      <c r="B3" s="514" t="s">
        <v>88</v>
      </c>
      <c r="C3" s="514" t="s">
        <v>110</v>
      </c>
      <c r="D3" s="548" t="s">
        <v>54</v>
      </c>
      <c r="E3" s="548"/>
      <c r="F3" s="514"/>
      <c r="G3" s="516" t="s">
        <v>84</v>
      </c>
      <c r="H3" s="516"/>
      <c r="I3" s="516"/>
      <c r="J3" s="516"/>
      <c r="K3" s="516"/>
      <c r="L3" s="516"/>
      <c r="M3" s="516"/>
      <c r="N3" s="516"/>
      <c r="O3" s="516"/>
      <c r="P3" s="516"/>
      <c r="Q3" s="516"/>
      <c r="R3" s="516"/>
      <c r="S3" s="516"/>
      <c r="T3" s="516"/>
    </row>
    <row r="4" spans="1:20" ht="61.5" customHeight="1">
      <c r="A4" s="550"/>
      <c r="B4" s="550"/>
      <c r="C4" s="515"/>
      <c r="D4" s="26" t="s">
        <v>111</v>
      </c>
      <c r="E4" s="26" t="s">
        <v>44</v>
      </c>
      <c r="F4" s="550"/>
      <c r="G4" s="26" t="s">
        <v>73</v>
      </c>
      <c r="H4" s="26" t="s">
        <v>74</v>
      </c>
      <c r="I4" s="26" t="s">
        <v>75</v>
      </c>
      <c r="J4" s="26" t="s">
        <v>23</v>
      </c>
      <c r="K4" s="26" t="s">
        <v>24</v>
      </c>
      <c r="L4" s="26" t="s">
        <v>25</v>
      </c>
      <c r="M4" s="26" t="s">
        <v>76</v>
      </c>
      <c r="N4" s="26" t="s">
        <v>77</v>
      </c>
      <c r="O4" s="26" t="s">
        <v>85</v>
      </c>
      <c r="P4" s="26" t="s">
        <v>79</v>
      </c>
      <c r="Q4" s="26" t="s">
        <v>109</v>
      </c>
      <c r="R4" s="26" t="s">
        <v>138</v>
      </c>
      <c r="S4" s="26" t="s">
        <v>33</v>
      </c>
      <c r="T4" s="26" t="s">
        <v>36</v>
      </c>
    </row>
    <row r="5" spans="1:20" ht="21" customHeight="1">
      <c r="A5" s="521" t="s">
        <v>1</v>
      </c>
      <c r="B5" s="17" t="s">
        <v>18</v>
      </c>
      <c r="C5" s="151">
        <v>741</v>
      </c>
      <c r="D5" s="151">
        <v>741</v>
      </c>
      <c r="E5" s="151">
        <v>100</v>
      </c>
      <c r="F5" s="243"/>
      <c r="G5" s="151">
        <v>0</v>
      </c>
      <c r="H5" s="151">
        <v>100</v>
      </c>
      <c r="I5" s="151">
        <v>0</v>
      </c>
      <c r="J5" s="151">
        <v>0</v>
      </c>
      <c r="K5" s="151">
        <v>0</v>
      </c>
      <c r="L5" s="151">
        <v>0</v>
      </c>
      <c r="M5" s="151">
        <v>0</v>
      </c>
      <c r="N5" s="151">
        <v>0</v>
      </c>
      <c r="O5" s="151">
        <v>0</v>
      </c>
      <c r="P5" s="151">
        <v>0</v>
      </c>
      <c r="Q5" s="151">
        <v>0</v>
      </c>
      <c r="R5" s="151">
        <v>0</v>
      </c>
      <c r="S5" s="151">
        <v>0</v>
      </c>
      <c r="T5" s="151">
        <v>100</v>
      </c>
    </row>
    <row r="6" spans="1:20" ht="21" customHeight="1">
      <c r="A6" s="522"/>
      <c r="B6" s="16" t="s">
        <v>19</v>
      </c>
      <c r="C6" s="155">
        <v>6</v>
      </c>
      <c r="D6" s="155">
        <v>6</v>
      </c>
      <c r="E6" s="155">
        <v>100</v>
      </c>
      <c r="F6" s="238"/>
      <c r="G6" s="155">
        <v>0</v>
      </c>
      <c r="H6" s="155">
        <v>100</v>
      </c>
      <c r="I6" s="155">
        <v>0</v>
      </c>
      <c r="J6" s="155">
        <v>0</v>
      </c>
      <c r="K6" s="155">
        <v>0</v>
      </c>
      <c r="L6" s="155">
        <v>0</v>
      </c>
      <c r="M6" s="155">
        <v>0</v>
      </c>
      <c r="N6" s="155">
        <v>0</v>
      </c>
      <c r="O6" s="155">
        <v>0</v>
      </c>
      <c r="P6" s="155">
        <v>0</v>
      </c>
      <c r="Q6" s="155">
        <v>0</v>
      </c>
      <c r="R6" s="155">
        <v>0</v>
      </c>
      <c r="S6" s="155">
        <v>0</v>
      </c>
      <c r="T6" s="155">
        <v>100</v>
      </c>
    </row>
    <row r="7" spans="1:20" ht="21" customHeight="1">
      <c r="A7" s="521" t="s">
        <v>2</v>
      </c>
      <c r="B7" s="17" t="s">
        <v>18</v>
      </c>
      <c r="C7" s="151">
        <v>296</v>
      </c>
      <c r="D7" s="151">
        <v>296</v>
      </c>
      <c r="E7" s="151">
        <v>100</v>
      </c>
      <c r="F7" s="243"/>
      <c r="G7" s="151">
        <v>80.405405405405403</v>
      </c>
      <c r="H7" s="151">
        <v>0</v>
      </c>
      <c r="I7" s="151">
        <v>6.756756756756757</v>
      </c>
      <c r="J7" s="151">
        <v>7.4324324324324325</v>
      </c>
      <c r="K7" s="151">
        <v>0</v>
      </c>
      <c r="L7" s="151">
        <v>0</v>
      </c>
      <c r="M7" s="151">
        <v>0</v>
      </c>
      <c r="N7" s="151">
        <v>0</v>
      </c>
      <c r="O7" s="151">
        <v>0</v>
      </c>
      <c r="P7" s="151">
        <v>0</v>
      </c>
      <c r="Q7" s="151">
        <v>0</v>
      </c>
      <c r="R7" s="151">
        <v>0</v>
      </c>
      <c r="S7" s="151">
        <v>5.4054054054054053</v>
      </c>
      <c r="T7" s="151">
        <v>100</v>
      </c>
    </row>
    <row r="8" spans="1:20" ht="21" customHeight="1">
      <c r="A8" s="522"/>
      <c r="B8" s="16" t="s">
        <v>19</v>
      </c>
      <c r="C8" s="155">
        <v>0</v>
      </c>
      <c r="D8" s="155">
        <v>0</v>
      </c>
      <c r="E8" s="155">
        <v>0</v>
      </c>
      <c r="F8" s="238"/>
      <c r="G8" s="155">
        <v>0</v>
      </c>
      <c r="H8" s="155">
        <v>0</v>
      </c>
      <c r="I8" s="155">
        <v>0</v>
      </c>
      <c r="J8" s="155">
        <v>0</v>
      </c>
      <c r="K8" s="155">
        <v>0</v>
      </c>
      <c r="L8" s="155">
        <v>0</v>
      </c>
      <c r="M8" s="155">
        <v>0</v>
      </c>
      <c r="N8" s="155">
        <v>0</v>
      </c>
      <c r="O8" s="155">
        <v>0</v>
      </c>
      <c r="P8" s="155">
        <v>0</v>
      </c>
      <c r="Q8" s="155">
        <v>0</v>
      </c>
      <c r="R8" s="155">
        <v>0</v>
      </c>
      <c r="S8" s="155">
        <v>0</v>
      </c>
      <c r="T8" s="155">
        <v>0</v>
      </c>
    </row>
    <row r="9" spans="1:20" ht="21" customHeight="1">
      <c r="A9" s="521" t="s">
        <v>3</v>
      </c>
      <c r="B9" s="17" t="s">
        <v>18</v>
      </c>
      <c r="C9" s="151">
        <v>95</v>
      </c>
      <c r="D9" s="151">
        <v>95</v>
      </c>
      <c r="E9" s="151">
        <v>100</v>
      </c>
      <c r="F9" s="243"/>
      <c r="G9" s="151">
        <v>0</v>
      </c>
      <c r="H9" s="151">
        <v>100</v>
      </c>
      <c r="I9" s="151">
        <v>0</v>
      </c>
      <c r="J9" s="151">
        <v>0</v>
      </c>
      <c r="K9" s="151">
        <v>0</v>
      </c>
      <c r="L9" s="151">
        <v>0</v>
      </c>
      <c r="M9" s="151">
        <v>0</v>
      </c>
      <c r="N9" s="151">
        <v>0</v>
      </c>
      <c r="O9" s="151">
        <v>0</v>
      </c>
      <c r="P9" s="151">
        <v>0</v>
      </c>
      <c r="Q9" s="151">
        <v>0</v>
      </c>
      <c r="R9" s="151">
        <v>0</v>
      </c>
      <c r="S9" s="151">
        <v>0</v>
      </c>
      <c r="T9" s="151">
        <v>100</v>
      </c>
    </row>
    <row r="10" spans="1:20" ht="21" customHeight="1">
      <c r="A10" s="522"/>
      <c r="B10" s="16" t="s">
        <v>19</v>
      </c>
      <c r="C10" s="155">
        <v>0</v>
      </c>
      <c r="D10" s="155">
        <v>0</v>
      </c>
      <c r="E10" s="155">
        <v>0</v>
      </c>
      <c r="F10" s="238"/>
      <c r="G10" s="155">
        <v>0</v>
      </c>
      <c r="H10" s="155">
        <v>0</v>
      </c>
      <c r="I10" s="155">
        <v>0</v>
      </c>
      <c r="J10" s="155">
        <v>0</v>
      </c>
      <c r="K10" s="155">
        <v>0</v>
      </c>
      <c r="L10" s="155">
        <v>0</v>
      </c>
      <c r="M10" s="155">
        <v>0</v>
      </c>
      <c r="N10" s="155">
        <v>0</v>
      </c>
      <c r="O10" s="155">
        <v>0</v>
      </c>
      <c r="P10" s="155">
        <v>0</v>
      </c>
      <c r="Q10" s="155">
        <v>0</v>
      </c>
      <c r="R10" s="155">
        <v>0</v>
      </c>
      <c r="S10" s="155">
        <v>0</v>
      </c>
      <c r="T10" s="155">
        <v>0</v>
      </c>
    </row>
    <row r="11" spans="1:20" ht="21" customHeight="1">
      <c r="A11" s="521" t="s">
        <v>4</v>
      </c>
      <c r="B11" s="17" t="s">
        <v>18</v>
      </c>
      <c r="C11" s="151">
        <v>3</v>
      </c>
      <c r="D11" s="151">
        <v>3</v>
      </c>
      <c r="E11" s="151">
        <v>100</v>
      </c>
      <c r="F11" s="243"/>
      <c r="G11" s="151">
        <v>0</v>
      </c>
      <c r="H11" s="151">
        <v>100</v>
      </c>
      <c r="I11" s="151">
        <v>0</v>
      </c>
      <c r="J11" s="151">
        <v>0</v>
      </c>
      <c r="K11" s="151">
        <v>0</v>
      </c>
      <c r="L11" s="151">
        <v>0</v>
      </c>
      <c r="M11" s="151">
        <v>0</v>
      </c>
      <c r="N11" s="151">
        <v>0</v>
      </c>
      <c r="O11" s="151">
        <v>0</v>
      </c>
      <c r="P11" s="151">
        <v>0</v>
      </c>
      <c r="Q11" s="151">
        <v>0</v>
      </c>
      <c r="R11" s="151">
        <v>0</v>
      </c>
      <c r="S11" s="151">
        <v>0</v>
      </c>
      <c r="T11" s="151">
        <v>100</v>
      </c>
    </row>
    <row r="12" spans="1:20" ht="21" customHeight="1">
      <c r="A12" s="522"/>
      <c r="B12" s="16" t="s">
        <v>19</v>
      </c>
      <c r="C12" s="155">
        <v>0</v>
      </c>
      <c r="D12" s="155">
        <v>0</v>
      </c>
      <c r="E12" s="155">
        <v>0</v>
      </c>
      <c r="F12" s="238"/>
      <c r="G12" s="155">
        <v>0</v>
      </c>
      <c r="H12" s="155">
        <v>0</v>
      </c>
      <c r="I12" s="155">
        <v>0</v>
      </c>
      <c r="J12" s="155">
        <v>0</v>
      </c>
      <c r="K12" s="155">
        <v>0</v>
      </c>
      <c r="L12" s="155">
        <v>0</v>
      </c>
      <c r="M12" s="155">
        <v>0</v>
      </c>
      <c r="N12" s="155">
        <v>0</v>
      </c>
      <c r="O12" s="155">
        <v>0</v>
      </c>
      <c r="P12" s="155">
        <v>0</v>
      </c>
      <c r="Q12" s="155">
        <v>0</v>
      </c>
      <c r="R12" s="155">
        <v>0</v>
      </c>
      <c r="S12" s="155">
        <v>0</v>
      </c>
      <c r="T12" s="155">
        <v>0</v>
      </c>
    </row>
    <row r="13" spans="1:20" ht="21" customHeight="1">
      <c r="A13" s="521" t="s">
        <v>5</v>
      </c>
      <c r="B13" s="17" t="s">
        <v>18</v>
      </c>
      <c r="C13" s="151">
        <v>50</v>
      </c>
      <c r="D13" s="151">
        <v>50</v>
      </c>
      <c r="E13" s="151">
        <v>100</v>
      </c>
      <c r="F13" s="243"/>
      <c r="G13" s="151">
        <v>0</v>
      </c>
      <c r="H13" s="151">
        <v>100</v>
      </c>
      <c r="I13" s="151">
        <v>0</v>
      </c>
      <c r="J13" s="151">
        <v>0</v>
      </c>
      <c r="K13" s="151">
        <v>0</v>
      </c>
      <c r="L13" s="151">
        <v>0</v>
      </c>
      <c r="M13" s="151">
        <v>0</v>
      </c>
      <c r="N13" s="151">
        <v>0</v>
      </c>
      <c r="O13" s="151">
        <v>0</v>
      </c>
      <c r="P13" s="151">
        <v>0</v>
      </c>
      <c r="Q13" s="151">
        <v>0</v>
      </c>
      <c r="R13" s="151">
        <v>0</v>
      </c>
      <c r="S13" s="151">
        <v>0</v>
      </c>
      <c r="T13" s="151">
        <v>100</v>
      </c>
    </row>
    <row r="14" spans="1:20" ht="21" customHeight="1">
      <c r="A14" s="522"/>
      <c r="B14" s="16" t="s">
        <v>19</v>
      </c>
      <c r="C14" s="155">
        <v>0</v>
      </c>
      <c r="D14" s="155">
        <v>0</v>
      </c>
      <c r="E14" s="155">
        <v>0</v>
      </c>
      <c r="F14" s="238"/>
      <c r="G14" s="155">
        <v>0</v>
      </c>
      <c r="H14" s="155">
        <v>0</v>
      </c>
      <c r="I14" s="155">
        <v>0</v>
      </c>
      <c r="J14" s="155">
        <v>0</v>
      </c>
      <c r="K14" s="155">
        <v>0</v>
      </c>
      <c r="L14" s="155">
        <v>0</v>
      </c>
      <c r="M14" s="155">
        <v>0</v>
      </c>
      <c r="N14" s="155">
        <v>0</v>
      </c>
      <c r="O14" s="155">
        <v>0</v>
      </c>
      <c r="P14" s="155">
        <v>0</v>
      </c>
      <c r="Q14" s="155">
        <v>0</v>
      </c>
      <c r="R14" s="155">
        <v>0</v>
      </c>
      <c r="S14" s="155">
        <v>0</v>
      </c>
      <c r="T14" s="155">
        <v>0</v>
      </c>
    </row>
    <row r="15" spans="1:20" ht="21" customHeight="1">
      <c r="A15" s="521" t="s">
        <v>6</v>
      </c>
      <c r="B15" s="17" t="s">
        <v>18</v>
      </c>
      <c r="C15" s="151">
        <v>37.1</v>
      </c>
      <c r="D15" s="151">
        <v>37.1</v>
      </c>
      <c r="E15" s="151">
        <v>100</v>
      </c>
      <c r="F15" s="243"/>
      <c r="G15" s="151">
        <v>0</v>
      </c>
      <c r="H15" s="151">
        <v>100</v>
      </c>
      <c r="I15" s="151">
        <v>0</v>
      </c>
      <c r="J15" s="151">
        <v>0</v>
      </c>
      <c r="K15" s="151">
        <v>0</v>
      </c>
      <c r="L15" s="151">
        <v>0</v>
      </c>
      <c r="M15" s="151">
        <v>0</v>
      </c>
      <c r="N15" s="151">
        <v>0</v>
      </c>
      <c r="O15" s="151">
        <v>0</v>
      </c>
      <c r="P15" s="151">
        <v>0</v>
      </c>
      <c r="Q15" s="151">
        <v>0</v>
      </c>
      <c r="R15" s="151">
        <v>0</v>
      </c>
      <c r="S15" s="151">
        <v>0</v>
      </c>
      <c r="T15" s="151">
        <v>100</v>
      </c>
    </row>
    <row r="16" spans="1:20" ht="21" customHeight="1">
      <c r="A16" s="522"/>
      <c r="B16" s="16" t="s">
        <v>19</v>
      </c>
      <c r="C16" s="155">
        <v>0</v>
      </c>
      <c r="D16" s="155">
        <v>0</v>
      </c>
      <c r="E16" s="155">
        <v>0</v>
      </c>
      <c r="F16" s="238"/>
      <c r="G16" s="155">
        <v>0</v>
      </c>
      <c r="H16" s="155">
        <v>0</v>
      </c>
      <c r="I16" s="155">
        <v>0</v>
      </c>
      <c r="J16" s="155">
        <v>0</v>
      </c>
      <c r="K16" s="155">
        <v>0</v>
      </c>
      <c r="L16" s="155">
        <v>0</v>
      </c>
      <c r="M16" s="155">
        <v>0</v>
      </c>
      <c r="N16" s="155">
        <v>0</v>
      </c>
      <c r="O16" s="155">
        <v>0</v>
      </c>
      <c r="P16" s="155">
        <v>0</v>
      </c>
      <c r="Q16" s="155">
        <v>0</v>
      </c>
      <c r="R16" s="155">
        <v>0</v>
      </c>
      <c r="S16" s="155">
        <v>0</v>
      </c>
      <c r="T16" s="155">
        <v>0</v>
      </c>
    </row>
    <row r="17" spans="1:20" ht="21" customHeight="1">
      <c r="A17" s="525" t="s">
        <v>7</v>
      </c>
      <c r="B17" s="17" t="s">
        <v>18</v>
      </c>
      <c r="C17" s="156">
        <v>210</v>
      </c>
      <c r="D17" s="156">
        <v>210</v>
      </c>
      <c r="E17" s="156">
        <v>100</v>
      </c>
      <c r="F17" s="249"/>
      <c r="G17" s="156">
        <v>0</v>
      </c>
      <c r="H17" s="156">
        <v>100</v>
      </c>
      <c r="I17" s="156">
        <v>0</v>
      </c>
      <c r="J17" s="156">
        <v>0</v>
      </c>
      <c r="K17" s="156">
        <v>0</v>
      </c>
      <c r="L17" s="156">
        <v>0</v>
      </c>
      <c r="M17" s="156">
        <v>0</v>
      </c>
      <c r="N17" s="156">
        <v>0</v>
      </c>
      <c r="O17" s="156">
        <v>0</v>
      </c>
      <c r="P17" s="156">
        <v>0</v>
      </c>
      <c r="Q17" s="156">
        <v>0</v>
      </c>
      <c r="R17" s="156">
        <v>0</v>
      </c>
      <c r="S17" s="156">
        <v>0</v>
      </c>
      <c r="T17" s="156">
        <v>100</v>
      </c>
    </row>
    <row r="18" spans="1:20" ht="21" customHeight="1">
      <c r="A18" s="525"/>
      <c r="B18" s="13" t="s">
        <v>19</v>
      </c>
      <c r="C18" s="158">
        <v>0</v>
      </c>
      <c r="D18" s="158">
        <v>0</v>
      </c>
      <c r="E18" s="158">
        <v>0</v>
      </c>
      <c r="F18" s="236"/>
      <c r="G18" s="158">
        <v>0</v>
      </c>
      <c r="H18" s="158">
        <v>0</v>
      </c>
      <c r="I18" s="158">
        <v>0</v>
      </c>
      <c r="J18" s="158">
        <v>0</v>
      </c>
      <c r="K18" s="158">
        <v>0</v>
      </c>
      <c r="L18" s="158">
        <v>0</v>
      </c>
      <c r="M18" s="158">
        <v>0</v>
      </c>
      <c r="N18" s="158">
        <v>0</v>
      </c>
      <c r="O18" s="158">
        <v>0</v>
      </c>
      <c r="P18" s="158">
        <v>0</v>
      </c>
      <c r="Q18" s="158">
        <v>0</v>
      </c>
      <c r="R18" s="158">
        <v>0</v>
      </c>
      <c r="S18" s="158">
        <v>0</v>
      </c>
      <c r="T18" s="158">
        <v>0</v>
      </c>
    </row>
    <row r="19" spans="1:20" ht="21" customHeight="1">
      <c r="A19" s="528" t="s">
        <v>8</v>
      </c>
      <c r="B19" s="44" t="s">
        <v>18</v>
      </c>
      <c r="C19" s="151">
        <v>485.5</v>
      </c>
      <c r="D19" s="151">
        <v>485.5</v>
      </c>
      <c r="E19" s="151">
        <v>100</v>
      </c>
      <c r="F19" s="243"/>
      <c r="G19" s="151">
        <v>12.770339855818744</v>
      </c>
      <c r="H19" s="151">
        <v>83.110195674562306</v>
      </c>
      <c r="I19" s="151">
        <v>4.1194644696189497</v>
      </c>
      <c r="J19" s="151">
        <v>0</v>
      </c>
      <c r="K19" s="151">
        <v>0</v>
      </c>
      <c r="L19" s="151">
        <v>0</v>
      </c>
      <c r="M19" s="151">
        <v>0</v>
      </c>
      <c r="N19" s="151">
        <v>0</v>
      </c>
      <c r="O19" s="151">
        <v>0</v>
      </c>
      <c r="P19" s="151">
        <v>0</v>
      </c>
      <c r="Q19" s="151">
        <v>0</v>
      </c>
      <c r="R19" s="151">
        <v>0</v>
      </c>
      <c r="S19" s="151">
        <v>0</v>
      </c>
      <c r="T19" s="151">
        <v>100</v>
      </c>
    </row>
    <row r="20" spans="1:20" ht="21" customHeight="1">
      <c r="A20" s="529"/>
      <c r="B20" s="45" t="s">
        <v>19</v>
      </c>
      <c r="C20" s="155">
        <v>0</v>
      </c>
      <c r="D20" s="155">
        <v>0</v>
      </c>
      <c r="E20" s="155">
        <v>0</v>
      </c>
      <c r="F20" s="238"/>
      <c r="G20" s="155">
        <v>0</v>
      </c>
      <c r="H20" s="155">
        <v>0</v>
      </c>
      <c r="I20" s="155">
        <v>0</v>
      </c>
      <c r="J20" s="155">
        <v>0</v>
      </c>
      <c r="K20" s="155">
        <v>0</v>
      </c>
      <c r="L20" s="155">
        <v>0</v>
      </c>
      <c r="M20" s="155">
        <v>0</v>
      </c>
      <c r="N20" s="155">
        <v>0</v>
      </c>
      <c r="O20" s="155">
        <v>0</v>
      </c>
      <c r="P20" s="155">
        <v>0</v>
      </c>
      <c r="Q20" s="155">
        <v>0</v>
      </c>
      <c r="R20" s="155">
        <v>0</v>
      </c>
      <c r="S20" s="155">
        <v>0</v>
      </c>
      <c r="T20" s="155">
        <v>0</v>
      </c>
    </row>
    <row r="21" spans="1:20" ht="21" customHeight="1">
      <c r="A21" s="521" t="s">
        <v>9</v>
      </c>
      <c r="B21" s="17" t="s">
        <v>18</v>
      </c>
      <c r="C21" s="151">
        <v>741</v>
      </c>
      <c r="D21" s="151">
        <v>741</v>
      </c>
      <c r="E21" s="151">
        <v>100</v>
      </c>
      <c r="F21" s="243"/>
      <c r="G21" s="151">
        <v>0</v>
      </c>
      <c r="H21" s="151">
        <v>46.018893387314442</v>
      </c>
      <c r="I21" s="151">
        <v>53.981106612685558</v>
      </c>
      <c r="J21" s="151">
        <v>0</v>
      </c>
      <c r="K21" s="151">
        <v>0</v>
      </c>
      <c r="L21" s="151">
        <v>0</v>
      </c>
      <c r="M21" s="151">
        <v>0</v>
      </c>
      <c r="N21" s="151">
        <v>0</v>
      </c>
      <c r="O21" s="151">
        <v>0</v>
      </c>
      <c r="P21" s="151">
        <v>0</v>
      </c>
      <c r="Q21" s="151">
        <v>0</v>
      </c>
      <c r="R21" s="151">
        <v>0</v>
      </c>
      <c r="S21" s="151">
        <v>0</v>
      </c>
      <c r="T21" s="151">
        <v>100</v>
      </c>
    </row>
    <row r="22" spans="1:20" ht="21" customHeight="1">
      <c r="A22" s="522"/>
      <c r="B22" s="16" t="s">
        <v>19</v>
      </c>
      <c r="C22" s="155">
        <v>0</v>
      </c>
      <c r="D22" s="155">
        <v>0</v>
      </c>
      <c r="E22" s="155">
        <v>0</v>
      </c>
      <c r="F22" s="238"/>
      <c r="G22" s="155">
        <v>0</v>
      </c>
      <c r="H22" s="155">
        <v>0</v>
      </c>
      <c r="I22" s="155">
        <v>0</v>
      </c>
      <c r="J22" s="155">
        <v>0</v>
      </c>
      <c r="K22" s="155">
        <v>0</v>
      </c>
      <c r="L22" s="155">
        <v>0</v>
      </c>
      <c r="M22" s="155">
        <v>0</v>
      </c>
      <c r="N22" s="155">
        <v>0</v>
      </c>
      <c r="O22" s="155">
        <v>0</v>
      </c>
      <c r="P22" s="155">
        <v>0</v>
      </c>
      <c r="Q22" s="155">
        <v>0</v>
      </c>
      <c r="R22" s="155">
        <v>0</v>
      </c>
      <c r="S22" s="155">
        <v>0</v>
      </c>
      <c r="T22" s="155">
        <v>0</v>
      </c>
    </row>
    <row r="23" spans="1:20" ht="21" customHeight="1">
      <c r="A23" s="521" t="s">
        <v>15</v>
      </c>
      <c r="B23" s="17" t="s">
        <v>18</v>
      </c>
      <c r="C23" s="151">
        <v>240</v>
      </c>
      <c r="D23" s="151">
        <v>240</v>
      </c>
      <c r="E23" s="151">
        <v>100</v>
      </c>
      <c r="F23" s="243"/>
      <c r="G23" s="151">
        <v>0</v>
      </c>
      <c r="H23" s="151">
        <v>100</v>
      </c>
      <c r="I23" s="151">
        <v>0</v>
      </c>
      <c r="J23" s="151">
        <v>0</v>
      </c>
      <c r="K23" s="151">
        <v>0</v>
      </c>
      <c r="L23" s="151">
        <v>0</v>
      </c>
      <c r="M23" s="151">
        <v>0</v>
      </c>
      <c r="N23" s="151">
        <v>0</v>
      </c>
      <c r="O23" s="151">
        <v>0</v>
      </c>
      <c r="P23" s="151">
        <v>0</v>
      </c>
      <c r="Q23" s="151">
        <v>0</v>
      </c>
      <c r="R23" s="151">
        <v>0</v>
      </c>
      <c r="S23" s="151">
        <v>0</v>
      </c>
      <c r="T23" s="151">
        <v>100</v>
      </c>
    </row>
    <row r="24" spans="1:20" ht="21" customHeight="1">
      <c r="A24" s="522"/>
      <c r="B24" s="16" t="s">
        <v>19</v>
      </c>
      <c r="C24" s="155">
        <v>2</v>
      </c>
      <c r="D24" s="155">
        <v>2</v>
      </c>
      <c r="E24" s="155">
        <v>100</v>
      </c>
      <c r="F24" s="238"/>
      <c r="G24" s="155">
        <v>0</v>
      </c>
      <c r="H24" s="155">
        <v>100</v>
      </c>
      <c r="I24" s="155">
        <v>0</v>
      </c>
      <c r="J24" s="155">
        <v>0</v>
      </c>
      <c r="K24" s="155">
        <v>0</v>
      </c>
      <c r="L24" s="155">
        <v>0</v>
      </c>
      <c r="M24" s="155">
        <v>0</v>
      </c>
      <c r="N24" s="155">
        <v>0</v>
      </c>
      <c r="O24" s="155">
        <v>0</v>
      </c>
      <c r="P24" s="155">
        <v>0</v>
      </c>
      <c r="Q24" s="155">
        <v>0</v>
      </c>
      <c r="R24" s="155">
        <v>0</v>
      </c>
      <c r="S24" s="155">
        <v>0</v>
      </c>
      <c r="T24" s="155">
        <v>100</v>
      </c>
    </row>
    <row r="25" spans="1:20" ht="14.25" customHeight="1">
      <c r="A25" s="2"/>
      <c r="B25" s="2"/>
      <c r="C25" s="2"/>
      <c r="D25" s="2"/>
      <c r="E25" s="2"/>
      <c r="F25" s="2"/>
      <c r="G25" s="2"/>
      <c r="H25" s="2"/>
      <c r="I25" s="2"/>
      <c r="J25" s="43"/>
      <c r="K25" s="2"/>
      <c r="L25" s="2"/>
      <c r="M25" s="2"/>
      <c r="N25" s="2"/>
      <c r="O25" s="2"/>
      <c r="P25" s="2"/>
      <c r="Q25" s="2"/>
      <c r="R25" s="2"/>
      <c r="S25" s="2"/>
      <c r="T25" s="43" t="s">
        <v>20</v>
      </c>
    </row>
    <row r="26" spans="1:20" ht="6.75" customHeight="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</row>
    <row r="27" spans="1:20" ht="21.75" customHeight="1" thickBot="1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</row>
    <row r="28" spans="1:20" ht="24.75" customHeight="1">
      <c r="A28" s="511" t="s">
        <v>62</v>
      </c>
      <c r="B28" s="511"/>
      <c r="C28" s="511"/>
      <c r="D28" s="511"/>
      <c r="E28" s="511"/>
      <c r="F28" s="511"/>
      <c r="G28" s="35"/>
      <c r="H28" s="35"/>
      <c r="I28" s="35"/>
      <c r="J28" s="35"/>
      <c r="K28" s="35"/>
      <c r="L28" s="35"/>
      <c r="M28" s="35"/>
      <c r="N28" s="507">
        <v>189</v>
      </c>
      <c r="O28" s="35"/>
      <c r="P28" s="35"/>
      <c r="Q28" s="35"/>
      <c r="R28" s="35"/>
      <c r="S28" s="35"/>
      <c r="T28" s="35"/>
    </row>
    <row r="29" spans="1:20" ht="24.75" customHeight="1">
      <c r="A29" s="512" t="s">
        <v>140</v>
      </c>
      <c r="B29" s="512"/>
      <c r="C29" s="512"/>
      <c r="D29" s="512"/>
      <c r="E29" s="512"/>
      <c r="F29" s="512"/>
      <c r="G29" s="512"/>
      <c r="H29" s="512"/>
      <c r="I29" s="512"/>
      <c r="J29" s="512"/>
      <c r="K29" s="512"/>
      <c r="L29" s="512"/>
      <c r="M29" s="512"/>
      <c r="N29" s="512"/>
      <c r="O29" s="512"/>
      <c r="P29" s="512"/>
      <c r="Q29" s="512"/>
      <c r="R29" s="512"/>
      <c r="S29" s="512"/>
      <c r="T29" s="512"/>
    </row>
    <row r="30" spans="1:20" ht="22.5" customHeight="1" thickBot="1">
      <c r="A30" s="513" t="s">
        <v>124</v>
      </c>
      <c r="B30" s="513"/>
      <c r="C30" s="513"/>
      <c r="D30" s="513"/>
      <c r="E30" s="513"/>
      <c r="F30" s="513"/>
      <c r="G30" s="513"/>
      <c r="H30" s="513"/>
      <c r="I30" s="513"/>
      <c r="J30" s="513"/>
      <c r="K30" s="47"/>
      <c r="L30" s="47"/>
      <c r="M30" s="47"/>
      <c r="N30" s="47"/>
      <c r="O30" s="47"/>
      <c r="P30" s="47"/>
      <c r="Q30" s="59"/>
      <c r="R30" s="59"/>
      <c r="S30" s="47"/>
      <c r="T30" s="47"/>
    </row>
    <row r="31" spans="1:20" ht="21" customHeight="1" thickTop="1">
      <c r="A31" s="514" t="s">
        <v>0</v>
      </c>
      <c r="B31" s="514" t="s">
        <v>88</v>
      </c>
      <c r="C31" s="514" t="s">
        <v>110</v>
      </c>
      <c r="D31" s="548" t="s">
        <v>54</v>
      </c>
      <c r="E31" s="548"/>
      <c r="F31" s="514"/>
      <c r="G31" s="516" t="s">
        <v>84</v>
      </c>
      <c r="H31" s="516"/>
      <c r="I31" s="516"/>
      <c r="J31" s="516"/>
      <c r="K31" s="516"/>
      <c r="L31" s="516"/>
      <c r="M31" s="516"/>
      <c r="N31" s="516"/>
      <c r="O31" s="516"/>
      <c r="P31" s="516"/>
      <c r="Q31" s="516"/>
      <c r="R31" s="516"/>
      <c r="S31" s="516"/>
      <c r="T31" s="516"/>
    </row>
    <row r="32" spans="1:20" ht="64.5" customHeight="1">
      <c r="A32" s="550"/>
      <c r="B32" s="550"/>
      <c r="C32" s="515"/>
      <c r="D32" s="26" t="s">
        <v>111</v>
      </c>
      <c r="E32" s="26" t="s">
        <v>44</v>
      </c>
      <c r="F32" s="550"/>
      <c r="G32" s="26" t="s">
        <v>73</v>
      </c>
      <c r="H32" s="26" t="s">
        <v>74</v>
      </c>
      <c r="I32" s="26" t="s">
        <v>75</v>
      </c>
      <c r="J32" s="26" t="s">
        <v>23</v>
      </c>
      <c r="K32" s="26" t="s">
        <v>24</v>
      </c>
      <c r="L32" s="26" t="s">
        <v>25</v>
      </c>
      <c r="M32" s="26" t="s">
        <v>76</v>
      </c>
      <c r="N32" s="26" t="s">
        <v>77</v>
      </c>
      <c r="O32" s="26" t="s">
        <v>85</v>
      </c>
      <c r="P32" s="26" t="s">
        <v>79</v>
      </c>
      <c r="Q32" s="26" t="s">
        <v>109</v>
      </c>
      <c r="R32" s="26" t="s">
        <v>138</v>
      </c>
      <c r="S32" s="26" t="s">
        <v>33</v>
      </c>
      <c r="T32" s="26" t="s">
        <v>36</v>
      </c>
    </row>
    <row r="33" spans="1:21" ht="23.1" customHeight="1">
      <c r="A33" s="521" t="s">
        <v>16</v>
      </c>
      <c r="B33" s="17" t="s">
        <v>18</v>
      </c>
      <c r="C33" s="495">
        <v>548</v>
      </c>
      <c r="D33" s="496">
        <v>548</v>
      </c>
      <c r="E33" s="495">
        <v>100</v>
      </c>
      <c r="F33" s="497"/>
      <c r="G33" s="495">
        <v>0</v>
      </c>
      <c r="H33" s="495">
        <v>100</v>
      </c>
      <c r="I33" s="495">
        <v>0</v>
      </c>
      <c r="J33" s="495">
        <v>0</v>
      </c>
      <c r="K33" s="495">
        <v>0</v>
      </c>
      <c r="L33" s="495">
        <v>0</v>
      </c>
      <c r="M33" s="495">
        <v>0</v>
      </c>
      <c r="N33" s="495">
        <v>0</v>
      </c>
      <c r="O33" s="495">
        <v>0</v>
      </c>
      <c r="P33" s="495">
        <v>0</v>
      </c>
      <c r="Q33" s="495">
        <v>0</v>
      </c>
      <c r="R33" s="495">
        <v>0</v>
      </c>
      <c r="S33" s="495">
        <v>0</v>
      </c>
      <c r="T33" s="495">
        <v>100</v>
      </c>
    </row>
    <row r="34" spans="1:21" ht="23.1" customHeight="1">
      <c r="A34" s="522"/>
      <c r="B34" s="16" t="s">
        <v>19</v>
      </c>
      <c r="C34" s="413">
        <v>0</v>
      </c>
      <c r="D34" s="413">
        <v>0</v>
      </c>
      <c r="E34" s="413">
        <v>0</v>
      </c>
      <c r="F34" s="498"/>
      <c r="G34" s="413">
        <v>0</v>
      </c>
      <c r="H34" s="413">
        <v>0</v>
      </c>
      <c r="I34" s="413">
        <v>0</v>
      </c>
      <c r="J34" s="413">
        <v>0</v>
      </c>
      <c r="K34" s="413">
        <v>0</v>
      </c>
      <c r="L34" s="413">
        <v>0</v>
      </c>
      <c r="M34" s="413">
        <v>0</v>
      </c>
      <c r="N34" s="413">
        <v>0</v>
      </c>
      <c r="O34" s="413">
        <v>0</v>
      </c>
      <c r="P34" s="413">
        <v>0</v>
      </c>
      <c r="Q34" s="413">
        <v>0</v>
      </c>
      <c r="R34" s="413">
        <v>0</v>
      </c>
      <c r="S34" s="413">
        <v>0</v>
      </c>
      <c r="T34" s="413">
        <v>0</v>
      </c>
    </row>
    <row r="35" spans="1:21" ht="23.1" customHeight="1">
      <c r="A35" s="525" t="s">
        <v>10</v>
      </c>
      <c r="B35" s="17" t="s">
        <v>18</v>
      </c>
      <c r="C35" s="370">
        <v>1047.9999999999998</v>
      </c>
      <c r="D35" s="370">
        <v>1047.9999999999998</v>
      </c>
      <c r="E35" s="370">
        <v>100</v>
      </c>
      <c r="F35" s="499"/>
      <c r="G35" s="370">
        <v>2.0992366412213745</v>
      </c>
      <c r="H35" s="370">
        <v>29.770992366412219</v>
      </c>
      <c r="I35" s="370">
        <v>38.167938931297719</v>
      </c>
      <c r="J35" s="370">
        <v>0</v>
      </c>
      <c r="K35" s="370">
        <v>0</v>
      </c>
      <c r="L35" s="370">
        <v>0</v>
      </c>
      <c r="M35" s="370">
        <v>0</v>
      </c>
      <c r="N35" s="370">
        <v>7.8244274809160324</v>
      </c>
      <c r="O35" s="370">
        <v>20.610687022900766</v>
      </c>
      <c r="P35" s="370">
        <v>0</v>
      </c>
      <c r="Q35" s="370">
        <v>0</v>
      </c>
      <c r="R35" s="370">
        <v>0</v>
      </c>
      <c r="S35" s="370">
        <v>1.5267175572519087</v>
      </c>
      <c r="T35" s="370">
        <v>100</v>
      </c>
    </row>
    <row r="36" spans="1:21" ht="23.1" customHeight="1" thickBot="1">
      <c r="A36" s="525"/>
      <c r="B36" s="46" t="s">
        <v>19</v>
      </c>
      <c r="C36" s="409">
        <v>16</v>
      </c>
      <c r="D36" s="409">
        <v>16</v>
      </c>
      <c r="E36" s="409">
        <v>100</v>
      </c>
      <c r="F36" s="500"/>
      <c r="G36" s="409">
        <v>0</v>
      </c>
      <c r="H36" s="409">
        <v>100</v>
      </c>
      <c r="I36" s="409">
        <v>0</v>
      </c>
      <c r="J36" s="409">
        <v>0</v>
      </c>
      <c r="K36" s="409">
        <v>0</v>
      </c>
      <c r="L36" s="409">
        <v>0</v>
      </c>
      <c r="M36" s="409">
        <v>0</v>
      </c>
      <c r="N36" s="409">
        <v>0</v>
      </c>
      <c r="O36" s="409">
        <v>0</v>
      </c>
      <c r="P36" s="409">
        <v>0</v>
      </c>
      <c r="Q36" s="409">
        <v>0</v>
      </c>
      <c r="R36" s="409">
        <v>0</v>
      </c>
      <c r="S36" s="409">
        <v>0</v>
      </c>
      <c r="T36" s="409">
        <v>100</v>
      </c>
    </row>
    <row r="37" spans="1:21" ht="23.1" customHeight="1" thickTop="1">
      <c r="A37" s="536" t="s">
        <v>11</v>
      </c>
      <c r="B37" s="232" t="s">
        <v>18</v>
      </c>
      <c r="C37" s="372">
        <f>C35+C33+C23+C21+C19+C17+C15+C13+C11+C9+C7+C5</f>
        <v>4494.6000000000004</v>
      </c>
      <c r="D37" s="372">
        <v>4494.5999999999995</v>
      </c>
      <c r="E37" s="372">
        <v>100</v>
      </c>
      <c r="F37" s="501"/>
      <c r="G37" s="372">
        <v>7.1641525386018774</v>
      </c>
      <c r="H37" s="372">
        <v>66.315133716014756</v>
      </c>
      <c r="I37" s="372">
        <v>18.689093578961419</v>
      </c>
      <c r="J37" s="372">
        <v>0.48947626040137049</v>
      </c>
      <c r="K37" s="372">
        <v>0</v>
      </c>
      <c r="L37" s="372">
        <v>0</v>
      </c>
      <c r="M37" s="372">
        <v>0</v>
      </c>
      <c r="N37" s="372">
        <v>1.8244115160414718</v>
      </c>
      <c r="O37" s="372">
        <v>4.8057669203043645</v>
      </c>
      <c r="P37" s="372">
        <v>0</v>
      </c>
      <c r="Q37" s="372">
        <v>0</v>
      </c>
      <c r="R37" s="372">
        <v>0</v>
      </c>
      <c r="S37" s="372">
        <v>0.71196546967472074</v>
      </c>
      <c r="T37" s="372">
        <v>100</v>
      </c>
      <c r="U37" s="266"/>
    </row>
    <row r="38" spans="1:21" ht="23.1" customHeight="1" thickBot="1">
      <c r="A38" s="537"/>
      <c r="B38" s="5" t="s">
        <v>19</v>
      </c>
      <c r="C38" s="373">
        <f>C36+C34+C24+C22+C20+C18+C16+C14+C12+C10+C8+C6</f>
        <v>24</v>
      </c>
      <c r="D38" s="373">
        <f>D36+D34+D24+D22+D20+D18+D16+D14+D12+D10+D8+D6</f>
        <v>24</v>
      </c>
      <c r="E38" s="373">
        <v>100</v>
      </c>
      <c r="F38" s="374"/>
      <c r="G38" s="414">
        <v>0</v>
      </c>
      <c r="H38" s="414">
        <v>100</v>
      </c>
      <c r="I38" s="414">
        <v>0</v>
      </c>
      <c r="J38" s="414">
        <v>0</v>
      </c>
      <c r="K38" s="414">
        <v>0</v>
      </c>
      <c r="L38" s="414">
        <v>0</v>
      </c>
      <c r="M38" s="414">
        <v>0</v>
      </c>
      <c r="N38" s="414">
        <v>0</v>
      </c>
      <c r="O38" s="414">
        <v>0</v>
      </c>
      <c r="P38" s="414">
        <v>0</v>
      </c>
      <c r="Q38" s="414">
        <v>0</v>
      </c>
      <c r="R38" s="414">
        <v>0</v>
      </c>
      <c r="S38" s="414">
        <v>0</v>
      </c>
      <c r="T38" s="414">
        <v>100</v>
      </c>
      <c r="U38" s="283"/>
    </row>
    <row r="39" spans="1:21" ht="23.1" customHeight="1" thickTop="1" thickBot="1">
      <c r="A39" s="213" t="s">
        <v>12</v>
      </c>
      <c r="B39" s="213"/>
      <c r="C39" s="380"/>
      <c r="D39" s="380"/>
      <c r="E39" s="380"/>
      <c r="F39" s="502"/>
      <c r="G39" s="380"/>
      <c r="H39" s="380"/>
      <c r="I39" s="380"/>
      <c r="J39" s="380"/>
      <c r="K39" s="380"/>
      <c r="L39" s="380"/>
      <c r="M39" s="380"/>
      <c r="N39" s="380"/>
      <c r="O39" s="380"/>
      <c r="P39" s="380"/>
      <c r="Q39" s="380"/>
      <c r="R39" s="380"/>
      <c r="S39" s="380"/>
      <c r="T39" s="380"/>
    </row>
    <row r="40" spans="1:21" ht="23.1" customHeight="1" thickTop="1">
      <c r="A40" s="525" t="s">
        <v>17</v>
      </c>
      <c r="B40" s="231" t="s">
        <v>18</v>
      </c>
      <c r="C40" s="370">
        <v>376</v>
      </c>
      <c r="D40" s="370">
        <v>376</v>
      </c>
      <c r="E40" s="370">
        <v>100</v>
      </c>
      <c r="F40" s="499"/>
      <c r="G40" s="370">
        <v>0</v>
      </c>
      <c r="H40" s="370">
        <v>100</v>
      </c>
      <c r="I40" s="370">
        <v>0</v>
      </c>
      <c r="J40" s="370">
        <v>0</v>
      </c>
      <c r="K40" s="370">
        <v>0</v>
      </c>
      <c r="L40" s="370">
        <v>0</v>
      </c>
      <c r="M40" s="370">
        <v>0</v>
      </c>
      <c r="N40" s="370">
        <v>0</v>
      </c>
      <c r="O40" s="370">
        <v>0</v>
      </c>
      <c r="P40" s="370">
        <v>0</v>
      </c>
      <c r="Q40" s="370">
        <v>0</v>
      </c>
      <c r="R40" s="370">
        <v>0</v>
      </c>
      <c r="S40" s="370">
        <v>0</v>
      </c>
      <c r="T40" s="370">
        <v>100</v>
      </c>
    </row>
    <row r="41" spans="1:21" ht="23.1" customHeight="1">
      <c r="A41" s="522"/>
      <c r="B41" s="16" t="s">
        <v>19</v>
      </c>
      <c r="C41" s="503">
        <v>178</v>
      </c>
      <c r="D41" s="503">
        <v>178</v>
      </c>
      <c r="E41" s="503">
        <v>100</v>
      </c>
      <c r="F41" s="504"/>
      <c r="G41" s="503">
        <v>0</v>
      </c>
      <c r="H41" s="503">
        <v>100</v>
      </c>
      <c r="I41" s="503">
        <v>0</v>
      </c>
      <c r="J41" s="503">
        <v>0</v>
      </c>
      <c r="K41" s="503">
        <v>0</v>
      </c>
      <c r="L41" s="503">
        <v>0</v>
      </c>
      <c r="M41" s="503">
        <v>0</v>
      </c>
      <c r="N41" s="503">
        <v>0</v>
      </c>
      <c r="O41" s="503">
        <v>0</v>
      </c>
      <c r="P41" s="503">
        <v>0</v>
      </c>
      <c r="Q41" s="503">
        <v>0</v>
      </c>
      <c r="R41" s="503">
        <v>0</v>
      </c>
      <c r="S41" s="503">
        <v>0</v>
      </c>
      <c r="T41" s="503">
        <v>100</v>
      </c>
    </row>
    <row r="42" spans="1:21" ht="23.1" customHeight="1">
      <c r="A42" s="521" t="s">
        <v>40</v>
      </c>
      <c r="B42" s="17" t="s">
        <v>18</v>
      </c>
      <c r="C42" s="369">
        <v>0</v>
      </c>
      <c r="D42" s="369">
        <v>0</v>
      </c>
      <c r="E42" s="369">
        <v>0</v>
      </c>
      <c r="F42" s="505"/>
      <c r="G42" s="369">
        <v>0</v>
      </c>
      <c r="H42" s="369">
        <v>0</v>
      </c>
      <c r="I42" s="369">
        <v>0</v>
      </c>
      <c r="J42" s="369">
        <v>0</v>
      </c>
      <c r="K42" s="369">
        <v>0</v>
      </c>
      <c r="L42" s="369">
        <v>0</v>
      </c>
      <c r="M42" s="369">
        <v>0</v>
      </c>
      <c r="N42" s="369">
        <v>0</v>
      </c>
      <c r="O42" s="369">
        <v>0</v>
      </c>
      <c r="P42" s="369">
        <v>0</v>
      </c>
      <c r="Q42" s="369">
        <v>0</v>
      </c>
      <c r="R42" s="369">
        <v>0</v>
      </c>
      <c r="S42" s="369">
        <v>0</v>
      </c>
      <c r="T42" s="369">
        <v>0</v>
      </c>
    </row>
    <row r="43" spans="1:21" ht="23.1" customHeight="1">
      <c r="A43" s="522"/>
      <c r="B43" s="16" t="s">
        <v>19</v>
      </c>
      <c r="C43" s="503">
        <v>25</v>
      </c>
      <c r="D43" s="503">
        <v>25</v>
      </c>
      <c r="E43" s="503">
        <v>100</v>
      </c>
      <c r="F43" s="504"/>
      <c r="G43" s="503">
        <v>0</v>
      </c>
      <c r="H43" s="503">
        <v>100</v>
      </c>
      <c r="I43" s="503">
        <v>0</v>
      </c>
      <c r="J43" s="503">
        <v>0</v>
      </c>
      <c r="K43" s="503">
        <v>0</v>
      </c>
      <c r="L43" s="503">
        <v>0</v>
      </c>
      <c r="M43" s="503">
        <v>0</v>
      </c>
      <c r="N43" s="503">
        <v>0</v>
      </c>
      <c r="O43" s="503">
        <v>0</v>
      </c>
      <c r="P43" s="503">
        <v>0</v>
      </c>
      <c r="Q43" s="503">
        <v>0</v>
      </c>
      <c r="R43" s="503">
        <v>0</v>
      </c>
      <c r="S43" s="503">
        <v>0</v>
      </c>
      <c r="T43" s="503">
        <v>100</v>
      </c>
    </row>
    <row r="44" spans="1:21" ht="23.1" customHeight="1">
      <c r="A44" s="525" t="s">
        <v>65</v>
      </c>
      <c r="B44" s="18" t="s">
        <v>18</v>
      </c>
      <c r="C44" s="370">
        <v>28</v>
      </c>
      <c r="D44" s="370">
        <v>28</v>
      </c>
      <c r="E44" s="370">
        <v>100</v>
      </c>
      <c r="F44" s="499"/>
      <c r="G44" s="370">
        <v>0</v>
      </c>
      <c r="H44" s="370">
        <v>100</v>
      </c>
      <c r="I44" s="370">
        <v>0</v>
      </c>
      <c r="J44" s="370">
        <v>0</v>
      </c>
      <c r="K44" s="370">
        <v>0</v>
      </c>
      <c r="L44" s="370">
        <v>0</v>
      </c>
      <c r="M44" s="370">
        <v>0</v>
      </c>
      <c r="N44" s="370">
        <v>0</v>
      </c>
      <c r="O44" s="370">
        <v>0</v>
      </c>
      <c r="P44" s="370">
        <v>0</v>
      </c>
      <c r="Q44" s="370">
        <v>0</v>
      </c>
      <c r="R44" s="370">
        <v>0</v>
      </c>
      <c r="S44" s="370">
        <v>0</v>
      </c>
      <c r="T44" s="370">
        <v>100</v>
      </c>
    </row>
    <row r="45" spans="1:21" ht="23.1" customHeight="1" thickBot="1">
      <c r="A45" s="525"/>
      <c r="B45" s="228" t="s">
        <v>19</v>
      </c>
      <c r="C45" s="409">
        <v>24</v>
      </c>
      <c r="D45" s="409">
        <v>24</v>
      </c>
      <c r="E45" s="409">
        <v>100</v>
      </c>
      <c r="F45" s="500"/>
      <c r="G45" s="409">
        <v>0</v>
      </c>
      <c r="H45" s="409">
        <v>0</v>
      </c>
      <c r="I45" s="409">
        <v>0</v>
      </c>
      <c r="J45" s="409">
        <v>0</v>
      </c>
      <c r="K45" s="409">
        <v>0</v>
      </c>
      <c r="L45" s="409">
        <v>0</v>
      </c>
      <c r="M45" s="409">
        <v>0</v>
      </c>
      <c r="N45" s="409">
        <v>0</v>
      </c>
      <c r="O45" s="409">
        <v>0</v>
      </c>
      <c r="P45" s="409">
        <v>0</v>
      </c>
      <c r="Q45" s="409">
        <v>0</v>
      </c>
      <c r="R45" s="409">
        <v>0</v>
      </c>
      <c r="S45" s="409">
        <v>100</v>
      </c>
      <c r="T45" s="409">
        <v>100</v>
      </c>
    </row>
    <row r="46" spans="1:21" ht="23.1" customHeight="1" thickTop="1">
      <c r="A46" s="523" t="s">
        <v>11</v>
      </c>
      <c r="B46" s="232" t="s">
        <v>18</v>
      </c>
      <c r="C46" s="372">
        <f>C44+C42+C40</f>
        <v>404</v>
      </c>
      <c r="D46" s="372">
        <f>D44+D42+D40</f>
        <v>404</v>
      </c>
      <c r="E46" s="372">
        <v>100</v>
      </c>
      <c r="F46" s="501"/>
      <c r="G46" s="372">
        <v>0</v>
      </c>
      <c r="H46" s="372">
        <v>100</v>
      </c>
      <c r="I46" s="372">
        <v>0</v>
      </c>
      <c r="J46" s="372">
        <v>0</v>
      </c>
      <c r="K46" s="372">
        <v>0</v>
      </c>
      <c r="L46" s="372">
        <v>0</v>
      </c>
      <c r="M46" s="372">
        <v>0</v>
      </c>
      <c r="N46" s="372">
        <v>0</v>
      </c>
      <c r="O46" s="372">
        <v>0</v>
      </c>
      <c r="P46" s="372">
        <v>0</v>
      </c>
      <c r="Q46" s="372">
        <v>0</v>
      </c>
      <c r="R46" s="372">
        <v>0</v>
      </c>
      <c r="S46" s="372">
        <v>0</v>
      </c>
      <c r="T46" s="372">
        <v>100</v>
      </c>
    </row>
    <row r="47" spans="1:21" ht="23.1" customHeight="1" thickBot="1">
      <c r="A47" s="524"/>
      <c r="B47" s="233" t="s">
        <v>19</v>
      </c>
      <c r="C47" s="373">
        <f>C45+C43+C41</f>
        <v>227</v>
      </c>
      <c r="D47" s="373">
        <v>227</v>
      </c>
      <c r="E47" s="373">
        <v>100</v>
      </c>
      <c r="F47" s="506"/>
      <c r="G47" s="373">
        <v>0</v>
      </c>
      <c r="H47" s="373">
        <v>89.427312775330392</v>
      </c>
      <c r="I47" s="373">
        <v>0</v>
      </c>
      <c r="J47" s="373">
        <v>0</v>
      </c>
      <c r="K47" s="373">
        <v>0</v>
      </c>
      <c r="L47" s="373">
        <v>0</v>
      </c>
      <c r="M47" s="373">
        <v>0</v>
      </c>
      <c r="N47" s="373">
        <v>0</v>
      </c>
      <c r="O47" s="373">
        <v>0</v>
      </c>
      <c r="P47" s="373">
        <v>0</v>
      </c>
      <c r="Q47" s="373">
        <v>0</v>
      </c>
      <c r="R47" s="373">
        <v>0</v>
      </c>
      <c r="S47" s="373">
        <v>10.572687224669604</v>
      </c>
      <c r="T47" s="373">
        <v>100</v>
      </c>
    </row>
    <row r="48" spans="1:21" ht="21.95" customHeight="1" thickTop="1">
      <c r="A48" s="518" t="s">
        <v>14</v>
      </c>
      <c r="B48" s="61" t="s">
        <v>18</v>
      </c>
      <c r="C48" s="415">
        <v>4898.5999999999995</v>
      </c>
      <c r="D48" s="415">
        <v>4898.5999999999995</v>
      </c>
      <c r="E48" s="415">
        <v>100</v>
      </c>
      <c r="F48" s="492"/>
      <c r="G48" s="415">
        <v>6.5733066590454428</v>
      </c>
      <c r="H48" s="415">
        <v>69.093210304985092</v>
      </c>
      <c r="I48" s="415">
        <v>17.147756501857675</v>
      </c>
      <c r="J48" s="415">
        <v>0.44910790838198672</v>
      </c>
      <c r="K48" s="415">
        <v>0</v>
      </c>
      <c r="L48" s="415">
        <v>0</v>
      </c>
      <c r="M48" s="415">
        <v>0</v>
      </c>
      <c r="N48" s="415">
        <v>1.6739476585146777</v>
      </c>
      <c r="O48" s="415">
        <v>4.4094231004776878</v>
      </c>
      <c r="P48" s="415">
        <v>0</v>
      </c>
      <c r="Q48" s="415">
        <v>0</v>
      </c>
      <c r="R48" s="415">
        <v>0</v>
      </c>
      <c r="S48" s="415">
        <v>0.65324786673743529</v>
      </c>
      <c r="T48" s="415">
        <v>100</v>
      </c>
    </row>
    <row r="49" spans="1:20" ht="21.95" customHeight="1">
      <c r="A49" s="519"/>
      <c r="B49" s="62" t="s">
        <v>19</v>
      </c>
      <c r="C49" s="416">
        <v>251</v>
      </c>
      <c r="D49" s="416">
        <v>251</v>
      </c>
      <c r="E49" s="416">
        <v>100</v>
      </c>
      <c r="F49" s="493"/>
      <c r="G49" s="416">
        <v>0</v>
      </c>
      <c r="H49" s="416">
        <v>90.438247011952186</v>
      </c>
      <c r="I49" s="416">
        <v>0</v>
      </c>
      <c r="J49" s="416">
        <v>0</v>
      </c>
      <c r="K49" s="416">
        <v>0</v>
      </c>
      <c r="L49" s="416">
        <v>0</v>
      </c>
      <c r="M49" s="416">
        <v>0</v>
      </c>
      <c r="N49" s="416">
        <v>0</v>
      </c>
      <c r="O49" s="416">
        <v>0</v>
      </c>
      <c r="P49" s="416">
        <v>0</v>
      </c>
      <c r="Q49" s="416">
        <v>0</v>
      </c>
      <c r="R49" s="416">
        <v>0</v>
      </c>
      <c r="S49" s="416">
        <v>9.5617529880478092</v>
      </c>
      <c r="T49" s="416">
        <v>100</v>
      </c>
    </row>
    <row r="50" spans="1:20" ht="21.95" customHeight="1" thickBot="1">
      <c r="A50" s="520"/>
      <c r="B50" s="63" t="s">
        <v>106</v>
      </c>
      <c r="C50" s="417">
        <f>C49+C48</f>
        <v>5149.5999999999995</v>
      </c>
      <c r="D50" s="417">
        <f>D49+D48</f>
        <v>5149.5999999999995</v>
      </c>
      <c r="E50" s="418">
        <v>100</v>
      </c>
      <c r="F50" s="494"/>
      <c r="G50" s="417">
        <v>6.2529128475998146</v>
      </c>
      <c r="H50" s="417">
        <v>70.133602609911449</v>
      </c>
      <c r="I50" s="417">
        <v>16.311946558956038</v>
      </c>
      <c r="J50" s="417">
        <v>0.42721764797265815</v>
      </c>
      <c r="K50" s="417">
        <v>0</v>
      </c>
      <c r="L50" s="417">
        <v>0</v>
      </c>
      <c r="M50" s="417">
        <v>0</v>
      </c>
      <c r="N50" s="417">
        <v>1.5923566878980895</v>
      </c>
      <c r="O50" s="417">
        <v>4.1945005437315528</v>
      </c>
      <c r="P50" s="417">
        <v>0</v>
      </c>
      <c r="Q50" s="417">
        <v>0</v>
      </c>
      <c r="R50" s="417">
        <v>0</v>
      </c>
      <c r="S50" s="417">
        <v>1.0874631039304024</v>
      </c>
      <c r="T50" s="417">
        <v>100</v>
      </c>
    </row>
    <row r="51" spans="1:20" ht="21.95" customHeight="1" thickTop="1">
      <c r="A51" s="3"/>
      <c r="B51" s="3"/>
      <c r="C51" s="3"/>
      <c r="D51" s="3"/>
      <c r="E51" s="3"/>
      <c r="F51" s="3"/>
      <c r="G51" s="3"/>
      <c r="H51" s="3"/>
      <c r="I51" s="3"/>
      <c r="J51" s="43"/>
      <c r="K51" s="3"/>
      <c r="L51" s="3"/>
      <c r="M51" s="3"/>
      <c r="N51" s="3"/>
      <c r="O51" s="3"/>
      <c r="P51" s="3"/>
      <c r="Q51" s="3"/>
      <c r="R51" s="3"/>
      <c r="S51" s="3"/>
      <c r="T51" s="3"/>
    </row>
    <row r="52" spans="1:20" ht="21" customHeight="1" thickBo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508"/>
      <c r="O52" s="3"/>
      <c r="P52" s="3"/>
      <c r="Q52" s="3"/>
      <c r="R52" s="3"/>
      <c r="S52" s="3"/>
      <c r="T52" s="3"/>
    </row>
    <row r="53" spans="1:20" ht="21" customHeight="1">
      <c r="A53" s="511" t="s">
        <v>62</v>
      </c>
      <c r="B53" s="511"/>
      <c r="C53" s="511"/>
      <c r="D53" s="511"/>
      <c r="E53" s="511"/>
      <c r="F53" s="511"/>
      <c r="G53" s="35"/>
      <c r="H53" s="35"/>
      <c r="I53" s="35"/>
      <c r="J53" s="35"/>
      <c r="K53" s="35"/>
      <c r="L53" s="35"/>
      <c r="M53" s="35"/>
      <c r="N53" s="507">
        <v>190</v>
      </c>
      <c r="O53" s="35"/>
      <c r="P53" s="35"/>
      <c r="Q53" s="35"/>
      <c r="R53" s="35"/>
      <c r="S53" s="35"/>
      <c r="T53" s="35"/>
    </row>
  </sheetData>
  <mergeCells count="36">
    <mergeCell ref="A1:T1"/>
    <mergeCell ref="A29:T29"/>
    <mergeCell ref="A44:A45"/>
    <mergeCell ref="D3:E3"/>
    <mergeCell ref="F3:F4"/>
    <mergeCell ref="A17:A18"/>
    <mergeCell ref="A30:J30"/>
    <mergeCell ref="A19:A20"/>
    <mergeCell ref="A21:A22"/>
    <mergeCell ref="A23:A24"/>
    <mergeCell ref="A28:F28"/>
    <mergeCell ref="A9:A10"/>
    <mergeCell ref="A13:A14"/>
    <mergeCell ref="G31:T31"/>
    <mergeCell ref="A15:A16"/>
    <mergeCell ref="A5:A6"/>
    <mergeCell ref="A53:F53"/>
    <mergeCell ref="A35:A36"/>
    <mergeCell ref="A31:A32"/>
    <mergeCell ref="B31:B32"/>
    <mergeCell ref="A33:A34"/>
    <mergeCell ref="C31:C32"/>
    <mergeCell ref="D31:E31"/>
    <mergeCell ref="F31:F32"/>
    <mergeCell ref="A40:A41"/>
    <mergeCell ref="A42:A43"/>
    <mergeCell ref="A48:A50"/>
    <mergeCell ref="A7:A8"/>
    <mergeCell ref="A46:A47"/>
    <mergeCell ref="A37:A38"/>
    <mergeCell ref="A2:J2"/>
    <mergeCell ref="A3:A4"/>
    <mergeCell ref="B3:B4"/>
    <mergeCell ref="C3:C4"/>
    <mergeCell ref="A11:A12"/>
    <mergeCell ref="G3:T3"/>
  </mergeCells>
  <printOptions horizontalCentered="1"/>
  <pageMargins left="0.70866141732283472" right="0.70866141732283472" top="0.59055118110236227" bottom="0.19685039370078741" header="0.31496062992125984" footer="0.31496062992125984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00"/>
  </sheetPr>
  <dimension ref="A1:Z29"/>
  <sheetViews>
    <sheetView rightToLeft="1" view="pageBreakPreview" topLeftCell="A7" zoomScaleSheetLayoutView="100" workbookViewId="0">
      <selection activeCell="R20" sqref="R20"/>
    </sheetView>
  </sheetViews>
  <sheetFormatPr defaultRowHeight="14.25"/>
  <cols>
    <col min="1" max="1" width="10.625" customWidth="1"/>
    <col min="2" max="2" width="7.25" customWidth="1"/>
    <col min="3" max="3" width="12" customWidth="1"/>
    <col min="4" max="4" width="12.125" customWidth="1"/>
    <col min="5" max="5" width="0.625" customWidth="1"/>
    <col min="6" max="6" width="4.75" customWidth="1"/>
    <col min="7" max="7" width="10.25" customWidth="1"/>
    <col min="8" max="8" width="11.75" customWidth="1"/>
    <col min="9" max="9" width="0.75" customWidth="1"/>
    <col min="10" max="10" width="8" customWidth="1"/>
    <col min="11" max="11" width="12" customWidth="1"/>
    <col min="12" max="12" width="11.75" customWidth="1"/>
    <col min="13" max="13" width="0.625" customWidth="1"/>
    <col min="14" max="14" width="7.625" customWidth="1"/>
    <col min="15" max="16" width="12" customWidth="1"/>
  </cols>
  <sheetData>
    <row r="1" spans="1:26" ht="27.75" customHeight="1">
      <c r="A1" s="512" t="s">
        <v>63</v>
      </c>
      <c r="B1" s="512"/>
      <c r="C1" s="512"/>
      <c r="D1" s="512"/>
      <c r="E1" s="512"/>
      <c r="F1" s="512"/>
      <c r="G1" s="512"/>
      <c r="H1" s="512"/>
      <c r="I1" s="512"/>
      <c r="J1" s="512"/>
      <c r="K1" s="512"/>
      <c r="L1" s="512"/>
      <c r="M1" s="512"/>
      <c r="N1" s="512"/>
      <c r="O1" s="512"/>
      <c r="P1" s="512"/>
      <c r="Q1" s="517"/>
      <c r="R1" s="517"/>
      <c r="S1" s="517"/>
      <c r="T1" s="517"/>
      <c r="U1" s="517"/>
      <c r="V1" s="517"/>
      <c r="W1" s="517"/>
      <c r="X1" s="517"/>
      <c r="Y1" s="517"/>
      <c r="Z1" s="517"/>
    </row>
    <row r="2" spans="1:26" ht="21" customHeight="1" thickBot="1">
      <c r="A2" s="513" t="s">
        <v>34</v>
      </c>
      <c r="B2" s="513"/>
      <c r="C2" s="513"/>
      <c r="D2" s="513"/>
      <c r="E2" s="513"/>
      <c r="F2" s="513"/>
      <c r="G2" s="513"/>
      <c r="H2" s="513"/>
      <c r="I2" s="513"/>
      <c r="J2" s="513"/>
      <c r="K2" s="513"/>
      <c r="L2" s="513"/>
      <c r="M2" s="513"/>
      <c r="N2" s="513"/>
      <c r="O2" s="513"/>
      <c r="P2" s="513"/>
    </row>
    <row r="3" spans="1:26" ht="21" customHeight="1" thickTop="1">
      <c r="A3" s="514" t="s">
        <v>0</v>
      </c>
      <c r="B3" s="516" t="s">
        <v>86</v>
      </c>
      <c r="C3" s="516"/>
      <c r="D3" s="516"/>
      <c r="E3" s="33"/>
      <c r="F3" s="516" t="s">
        <v>61</v>
      </c>
      <c r="G3" s="516"/>
      <c r="H3" s="516"/>
      <c r="I3" s="33"/>
      <c r="J3" s="516" t="s">
        <v>87</v>
      </c>
      <c r="K3" s="516"/>
      <c r="L3" s="516"/>
      <c r="M3" s="33"/>
      <c r="N3" s="516" t="s">
        <v>36</v>
      </c>
      <c r="O3" s="516"/>
      <c r="P3" s="516"/>
    </row>
    <row r="4" spans="1:26" ht="37.5" customHeight="1">
      <c r="A4" s="515"/>
      <c r="B4" s="25" t="s">
        <v>42</v>
      </c>
      <c r="C4" s="25" t="s">
        <v>58</v>
      </c>
      <c r="D4" s="25" t="s">
        <v>64</v>
      </c>
      <c r="E4" s="34"/>
      <c r="F4" s="25" t="s">
        <v>42</v>
      </c>
      <c r="G4" s="25" t="s">
        <v>58</v>
      </c>
      <c r="H4" s="25" t="s">
        <v>64</v>
      </c>
      <c r="I4" s="34"/>
      <c r="J4" s="25" t="s">
        <v>42</v>
      </c>
      <c r="K4" s="25" t="s">
        <v>58</v>
      </c>
      <c r="L4" s="25" t="s">
        <v>64</v>
      </c>
      <c r="M4" s="34"/>
      <c r="N4" s="25" t="s">
        <v>42</v>
      </c>
      <c r="O4" s="25" t="s">
        <v>58</v>
      </c>
      <c r="P4" s="25" t="s">
        <v>64</v>
      </c>
    </row>
    <row r="5" spans="1:26" ht="21" customHeight="1">
      <c r="A5" s="12" t="s">
        <v>1</v>
      </c>
      <c r="B5" s="103">
        <v>6</v>
      </c>
      <c r="C5" s="104">
        <v>365789</v>
      </c>
      <c r="D5" s="104">
        <v>292630.19999999995</v>
      </c>
      <c r="E5" s="105"/>
      <c r="F5" s="103">
        <v>2</v>
      </c>
      <c r="G5" s="104">
        <v>6400</v>
      </c>
      <c r="H5" s="104">
        <v>5120</v>
      </c>
      <c r="I5" s="105"/>
      <c r="J5" s="103">
        <v>51</v>
      </c>
      <c r="K5" s="104">
        <v>41057.000000000007</v>
      </c>
      <c r="L5" s="104">
        <v>33668</v>
      </c>
      <c r="M5" s="105"/>
      <c r="N5" s="103">
        <v>59</v>
      </c>
      <c r="O5" s="104">
        <v>826492.00000000012</v>
      </c>
      <c r="P5" s="104">
        <v>413246</v>
      </c>
    </row>
    <row r="6" spans="1:26" ht="21" customHeight="1">
      <c r="A6" s="12" t="s">
        <v>2</v>
      </c>
      <c r="B6" s="106">
        <v>7</v>
      </c>
      <c r="C6" s="107">
        <v>144901.09</v>
      </c>
      <c r="D6" s="107">
        <v>115847.43</v>
      </c>
      <c r="E6" s="108"/>
      <c r="F6" s="106">
        <v>4</v>
      </c>
      <c r="G6" s="107">
        <v>18101</v>
      </c>
      <c r="H6" s="107">
        <v>14479.800000000001</v>
      </c>
      <c r="I6" s="108"/>
      <c r="J6" s="106">
        <v>55</v>
      </c>
      <c r="K6" s="107">
        <v>73924.819999999992</v>
      </c>
      <c r="L6" s="107">
        <v>59139.600000000013</v>
      </c>
      <c r="M6" s="108"/>
      <c r="N6" s="106">
        <v>66</v>
      </c>
      <c r="O6" s="104">
        <v>473853.82000000007</v>
      </c>
      <c r="P6" s="104">
        <v>236926.90999999997</v>
      </c>
    </row>
    <row r="7" spans="1:26" ht="21" customHeight="1">
      <c r="A7" s="12" t="s">
        <v>3</v>
      </c>
      <c r="B7" s="106">
        <v>49</v>
      </c>
      <c r="C7" s="107">
        <v>2633306.6999999993</v>
      </c>
      <c r="D7" s="107">
        <v>2106066.5</v>
      </c>
      <c r="E7" s="108"/>
      <c r="F7" s="106">
        <v>37</v>
      </c>
      <c r="G7" s="107">
        <v>145405.79999999999</v>
      </c>
      <c r="H7" s="107">
        <v>116078.09999999999</v>
      </c>
      <c r="I7" s="108"/>
      <c r="J7" s="106">
        <v>208</v>
      </c>
      <c r="K7" s="107">
        <v>361459.30000000005</v>
      </c>
      <c r="L7" s="107">
        <v>289105.99999999994</v>
      </c>
      <c r="M7" s="108"/>
      <c r="N7" s="106">
        <v>294</v>
      </c>
      <c r="O7" s="104">
        <v>6280343.5999999987</v>
      </c>
      <c r="P7" s="104">
        <v>3140171.7999999989</v>
      </c>
    </row>
    <row r="8" spans="1:26" ht="21" customHeight="1">
      <c r="A8" s="12" t="s">
        <v>4</v>
      </c>
      <c r="B8" s="106">
        <v>15</v>
      </c>
      <c r="C8" s="107">
        <v>192620.75</v>
      </c>
      <c r="D8" s="107">
        <v>154110.58000000002</v>
      </c>
      <c r="E8" s="108"/>
      <c r="F8" s="106">
        <v>3</v>
      </c>
      <c r="G8" s="107">
        <v>17103.3</v>
      </c>
      <c r="H8" s="107">
        <v>13683</v>
      </c>
      <c r="I8" s="108"/>
      <c r="J8" s="106">
        <v>53</v>
      </c>
      <c r="K8" s="107">
        <v>99255.930000000008</v>
      </c>
      <c r="L8" s="107">
        <v>78644.409000000014</v>
      </c>
      <c r="M8" s="108"/>
      <c r="N8" s="106">
        <v>71</v>
      </c>
      <c r="O8" s="104">
        <v>617959.96000000008</v>
      </c>
      <c r="P8" s="104">
        <v>308979.98</v>
      </c>
    </row>
    <row r="9" spans="1:26" ht="21" customHeight="1">
      <c r="A9" s="12" t="s">
        <v>5</v>
      </c>
      <c r="B9" s="106">
        <v>6</v>
      </c>
      <c r="C9" s="107">
        <v>319521.00000000006</v>
      </c>
      <c r="D9" s="107">
        <v>255617.8</v>
      </c>
      <c r="E9" s="108"/>
      <c r="F9" s="106">
        <v>2</v>
      </c>
      <c r="G9" s="107">
        <v>34600</v>
      </c>
      <c r="H9" s="107">
        <v>27680</v>
      </c>
      <c r="I9" s="108"/>
      <c r="J9" s="106">
        <v>37</v>
      </c>
      <c r="K9" s="107">
        <v>76881.000000000029</v>
      </c>
      <c r="L9" s="107">
        <v>61504</v>
      </c>
      <c r="M9" s="108"/>
      <c r="N9" s="106">
        <v>45</v>
      </c>
      <c r="O9" s="104">
        <v>862004.00000000035</v>
      </c>
      <c r="P9" s="104">
        <v>431002.00000000012</v>
      </c>
    </row>
    <row r="10" spans="1:26" ht="21" customHeight="1">
      <c r="A10" s="12" t="s">
        <v>6</v>
      </c>
      <c r="B10" s="106">
        <v>8</v>
      </c>
      <c r="C10" s="107">
        <v>62682.600000000006</v>
      </c>
      <c r="D10" s="107">
        <v>50146.2</v>
      </c>
      <c r="E10" s="108"/>
      <c r="F10" s="106">
        <v>0</v>
      </c>
      <c r="G10" s="107">
        <v>0</v>
      </c>
      <c r="H10" s="107">
        <v>0</v>
      </c>
      <c r="I10" s="108"/>
      <c r="J10" s="106">
        <v>43</v>
      </c>
      <c r="K10" s="107">
        <v>44418.999999999978</v>
      </c>
      <c r="L10" s="107">
        <v>35534.399999999994</v>
      </c>
      <c r="M10" s="108"/>
      <c r="N10" s="106">
        <v>51</v>
      </c>
      <c r="O10" s="104">
        <v>214203.2</v>
      </c>
      <c r="P10" s="104">
        <v>107101.59999999998</v>
      </c>
    </row>
    <row r="11" spans="1:26" ht="21" customHeight="1">
      <c r="A11" s="12" t="s">
        <v>7</v>
      </c>
      <c r="B11" s="106">
        <v>7</v>
      </c>
      <c r="C11" s="107">
        <v>127827</v>
      </c>
      <c r="D11" s="107">
        <v>102261</v>
      </c>
      <c r="E11" s="108"/>
      <c r="F11" s="106">
        <v>3</v>
      </c>
      <c r="G11" s="107">
        <v>6432.65</v>
      </c>
      <c r="H11" s="107">
        <v>5145.2</v>
      </c>
      <c r="I11" s="108"/>
      <c r="J11" s="106">
        <v>47</v>
      </c>
      <c r="K11" s="107">
        <v>68833.319999999992</v>
      </c>
      <c r="L11" s="107">
        <v>55179.600000000006</v>
      </c>
      <c r="M11" s="108"/>
      <c r="N11" s="106">
        <v>57</v>
      </c>
      <c r="O11" s="104">
        <v>406185.94000000006</v>
      </c>
      <c r="P11" s="104">
        <v>203092.96999999997</v>
      </c>
    </row>
    <row r="12" spans="1:26" ht="21" customHeight="1">
      <c r="A12" s="12" t="s">
        <v>8</v>
      </c>
      <c r="B12" s="106">
        <v>6</v>
      </c>
      <c r="C12" s="107">
        <v>139300</v>
      </c>
      <c r="D12" s="107">
        <v>111439.80000000002</v>
      </c>
      <c r="E12" s="108"/>
      <c r="F12" s="106">
        <v>3</v>
      </c>
      <c r="G12" s="107">
        <v>17581</v>
      </c>
      <c r="H12" s="107">
        <v>14065</v>
      </c>
      <c r="I12" s="108"/>
      <c r="J12" s="106">
        <v>47</v>
      </c>
      <c r="K12" s="107">
        <v>51201.999999999993</v>
      </c>
      <c r="L12" s="107">
        <v>40957.600000000006</v>
      </c>
      <c r="M12" s="108"/>
      <c r="N12" s="106">
        <v>56</v>
      </c>
      <c r="O12" s="104">
        <v>416166</v>
      </c>
      <c r="P12" s="104">
        <v>208083</v>
      </c>
    </row>
    <row r="13" spans="1:26" ht="21" customHeight="1">
      <c r="A13" s="12" t="s">
        <v>9</v>
      </c>
      <c r="B13" s="106">
        <v>4</v>
      </c>
      <c r="C13" s="107">
        <v>363084</v>
      </c>
      <c r="D13" s="107">
        <v>290467</v>
      </c>
      <c r="E13" s="108"/>
      <c r="F13" s="106">
        <v>0</v>
      </c>
      <c r="G13" s="107">
        <v>0</v>
      </c>
      <c r="H13" s="107">
        <v>0</v>
      </c>
      <c r="I13" s="108"/>
      <c r="J13" s="106">
        <v>34</v>
      </c>
      <c r="K13" s="107">
        <v>36855.600000000006</v>
      </c>
      <c r="L13" s="107">
        <v>29478.080000000002</v>
      </c>
      <c r="M13" s="108"/>
      <c r="N13" s="106">
        <v>38</v>
      </c>
      <c r="O13" s="104">
        <v>799879.19999999984</v>
      </c>
      <c r="P13" s="104">
        <v>399939.6</v>
      </c>
    </row>
    <row r="14" spans="1:26" ht="21" customHeight="1">
      <c r="A14" s="12" t="s">
        <v>37</v>
      </c>
      <c r="B14" s="106">
        <v>9</v>
      </c>
      <c r="C14" s="107">
        <v>385516</v>
      </c>
      <c r="D14" s="107">
        <v>308404.00000000006</v>
      </c>
      <c r="E14" s="108"/>
      <c r="F14" s="106">
        <v>2</v>
      </c>
      <c r="G14" s="107">
        <v>3708.3999999999996</v>
      </c>
      <c r="H14" s="107">
        <v>2966</v>
      </c>
      <c r="I14" s="108"/>
      <c r="J14" s="106">
        <v>77</v>
      </c>
      <c r="K14" s="107">
        <v>100582</v>
      </c>
      <c r="L14" s="107">
        <v>80141</v>
      </c>
      <c r="M14" s="108"/>
      <c r="N14" s="106">
        <v>88</v>
      </c>
      <c r="O14" s="104">
        <v>979612.79999999993</v>
      </c>
      <c r="P14" s="104">
        <v>489806.4</v>
      </c>
    </row>
    <row r="15" spans="1:26" ht="21" customHeight="1">
      <c r="A15" s="12" t="s">
        <v>38</v>
      </c>
      <c r="B15" s="106">
        <v>8</v>
      </c>
      <c r="C15" s="107">
        <v>359624</v>
      </c>
      <c r="D15" s="107">
        <v>287698.60000000003</v>
      </c>
      <c r="E15" s="108"/>
      <c r="F15" s="106">
        <v>0</v>
      </c>
      <c r="G15" s="107">
        <v>0</v>
      </c>
      <c r="H15" s="107">
        <v>0</v>
      </c>
      <c r="I15" s="108"/>
      <c r="J15" s="106">
        <v>38</v>
      </c>
      <c r="K15" s="107">
        <v>38255.999999999993</v>
      </c>
      <c r="L15" s="107">
        <v>30599.800000000003</v>
      </c>
      <c r="M15" s="108"/>
      <c r="N15" s="106">
        <v>46</v>
      </c>
      <c r="O15" s="104">
        <v>795760</v>
      </c>
      <c r="P15" s="104">
        <v>397880</v>
      </c>
    </row>
    <row r="16" spans="1:26" ht="21" customHeight="1">
      <c r="A16" s="13" t="s">
        <v>10</v>
      </c>
      <c r="B16" s="103">
        <v>14</v>
      </c>
      <c r="C16" s="104">
        <v>521111.3</v>
      </c>
      <c r="D16" s="104">
        <v>416887.99999999994</v>
      </c>
      <c r="E16" s="105"/>
      <c r="F16" s="103">
        <v>5</v>
      </c>
      <c r="G16" s="104">
        <v>30283</v>
      </c>
      <c r="H16" s="104">
        <v>24226.400000000001</v>
      </c>
      <c r="I16" s="105"/>
      <c r="J16" s="103">
        <v>112</v>
      </c>
      <c r="K16" s="104">
        <v>171339.28999999992</v>
      </c>
      <c r="L16" s="104">
        <v>137066</v>
      </c>
      <c r="M16" s="105"/>
      <c r="N16" s="103">
        <v>131</v>
      </c>
      <c r="O16" s="104">
        <v>1445467.1800000002</v>
      </c>
      <c r="P16" s="104">
        <v>722733.59</v>
      </c>
    </row>
    <row r="17" spans="1:16" ht="21" customHeight="1">
      <c r="A17" s="1" t="s">
        <v>11</v>
      </c>
      <c r="B17" s="109">
        <v>139</v>
      </c>
      <c r="C17" s="110">
        <v>5615283.4399999985</v>
      </c>
      <c r="D17" s="110">
        <v>4491577.1099999994</v>
      </c>
      <c r="E17" s="111"/>
      <c r="F17" s="109">
        <v>61</v>
      </c>
      <c r="G17" s="110">
        <v>279615.14999999997</v>
      </c>
      <c r="H17" s="110">
        <v>223443.5</v>
      </c>
      <c r="I17" s="111"/>
      <c r="J17" s="109">
        <v>802</v>
      </c>
      <c r="K17" s="110">
        <v>1164065.2599999998</v>
      </c>
      <c r="L17" s="110">
        <v>931018.48899999994</v>
      </c>
      <c r="M17" s="111"/>
      <c r="N17" s="109">
        <v>1002</v>
      </c>
      <c r="O17" s="125">
        <v>14117927.699999999</v>
      </c>
      <c r="P17" s="125">
        <v>7058963.8499999987</v>
      </c>
    </row>
    <row r="18" spans="1:16" ht="21" customHeight="1">
      <c r="A18" s="27" t="s">
        <v>12</v>
      </c>
      <c r="B18" s="112"/>
      <c r="C18" s="113"/>
      <c r="D18" s="113"/>
      <c r="E18" s="114"/>
      <c r="F18" s="112"/>
      <c r="G18" s="113"/>
      <c r="H18" s="113"/>
      <c r="I18" s="114"/>
      <c r="J18" s="112"/>
      <c r="K18" s="113"/>
      <c r="L18" s="113"/>
      <c r="M18" s="114"/>
      <c r="N18" s="112"/>
      <c r="O18" s="113"/>
      <c r="P18" s="113"/>
    </row>
    <row r="19" spans="1:16" ht="21" customHeight="1">
      <c r="A19" s="29" t="s">
        <v>39</v>
      </c>
      <c r="B19" s="103">
        <v>14</v>
      </c>
      <c r="C19" s="104">
        <v>372436.2</v>
      </c>
      <c r="D19" s="104">
        <v>0</v>
      </c>
      <c r="E19" s="105"/>
      <c r="F19" s="103">
        <v>5</v>
      </c>
      <c r="G19" s="104">
        <v>112900</v>
      </c>
      <c r="H19" s="104">
        <v>90321</v>
      </c>
      <c r="I19" s="105"/>
      <c r="J19" s="103">
        <v>91</v>
      </c>
      <c r="K19" s="104">
        <v>143371.78</v>
      </c>
      <c r="L19" s="104">
        <v>114753.70000000001</v>
      </c>
      <c r="M19" s="105"/>
      <c r="N19" s="103">
        <v>110</v>
      </c>
      <c r="O19" s="104">
        <v>512543.55999999994</v>
      </c>
      <c r="P19" s="104">
        <v>628707.98</v>
      </c>
    </row>
    <row r="20" spans="1:16" ht="21" customHeight="1">
      <c r="A20" s="12" t="s">
        <v>40</v>
      </c>
      <c r="B20" s="106">
        <v>35</v>
      </c>
      <c r="C20" s="107">
        <v>246512.94999999995</v>
      </c>
      <c r="D20" s="107">
        <v>197208.4</v>
      </c>
      <c r="E20" s="108"/>
      <c r="F20" s="106">
        <v>14</v>
      </c>
      <c r="G20" s="107">
        <v>46787.710000000006</v>
      </c>
      <c r="H20" s="107">
        <v>37430.100000000006</v>
      </c>
      <c r="I20" s="108"/>
      <c r="J20" s="106">
        <v>142</v>
      </c>
      <c r="K20" s="107">
        <v>202190.31000000006</v>
      </c>
      <c r="L20" s="107">
        <v>161349.96799999999</v>
      </c>
      <c r="M20" s="108"/>
      <c r="N20" s="106">
        <v>191</v>
      </c>
      <c r="O20" s="104">
        <v>990981.94000000018</v>
      </c>
      <c r="P20" s="104">
        <v>495490.97000000003</v>
      </c>
    </row>
    <row r="21" spans="1:16" ht="21" customHeight="1">
      <c r="A21" s="13" t="s">
        <v>13</v>
      </c>
      <c r="B21" s="115">
        <v>19</v>
      </c>
      <c r="C21" s="116">
        <v>390191.9</v>
      </c>
      <c r="D21" s="116">
        <v>312148</v>
      </c>
      <c r="E21" s="117"/>
      <c r="F21" s="115">
        <v>13</v>
      </c>
      <c r="G21" s="116">
        <v>309453.19999999995</v>
      </c>
      <c r="H21" s="116">
        <v>247556.59999999998</v>
      </c>
      <c r="I21" s="117"/>
      <c r="J21" s="115">
        <v>107</v>
      </c>
      <c r="K21" s="116">
        <v>151523.4</v>
      </c>
      <c r="L21" s="116">
        <v>121145.05999999998</v>
      </c>
      <c r="M21" s="117"/>
      <c r="N21" s="115">
        <v>139</v>
      </c>
      <c r="O21" s="104">
        <v>1702336.9999999998</v>
      </c>
      <c r="P21" s="104">
        <v>851168.5</v>
      </c>
    </row>
    <row r="22" spans="1:16" ht="21" customHeight="1" thickBot="1">
      <c r="A22" s="15" t="s">
        <v>11</v>
      </c>
      <c r="B22" s="118">
        <v>68</v>
      </c>
      <c r="C22" s="119">
        <v>1009141.0499999999</v>
      </c>
      <c r="D22" s="119">
        <v>509356.4</v>
      </c>
      <c r="E22" s="120"/>
      <c r="F22" s="118">
        <v>32</v>
      </c>
      <c r="G22" s="119">
        <v>469140.91</v>
      </c>
      <c r="H22" s="119">
        <v>375307.69999999995</v>
      </c>
      <c r="I22" s="120"/>
      <c r="J22" s="118">
        <v>340</v>
      </c>
      <c r="K22" s="119">
        <v>497085.49000000011</v>
      </c>
      <c r="L22" s="119">
        <v>397248.728</v>
      </c>
      <c r="M22" s="120"/>
      <c r="N22" s="118">
        <v>440</v>
      </c>
      <c r="O22" s="126">
        <v>3205862.5</v>
      </c>
      <c r="P22" s="126">
        <v>1975367.4500000002</v>
      </c>
    </row>
    <row r="23" spans="1:16" ht="21" customHeight="1" thickTop="1" thickBot="1">
      <c r="A23" s="28" t="s">
        <v>14</v>
      </c>
      <c r="B23" s="121">
        <v>207</v>
      </c>
      <c r="C23" s="122">
        <v>6624424.4900000077</v>
      </c>
      <c r="D23" s="122">
        <v>5000933.51</v>
      </c>
      <c r="E23" s="123"/>
      <c r="F23" s="121">
        <v>93</v>
      </c>
      <c r="G23" s="122">
        <v>748756.05999999982</v>
      </c>
      <c r="H23" s="122">
        <v>598751.19999999995</v>
      </c>
      <c r="I23" s="123"/>
      <c r="J23" s="121">
        <v>1142</v>
      </c>
      <c r="K23" s="122">
        <v>1661150.7500000002</v>
      </c>
      <c r="L23" s="122">
        <v>1328267.2169999999</v>
      </c>
      <c r="M23" s="123"/>
      <c r="N23" s="121">
        <v>1442</v>
      </c>
      <c r="O23" s="122">
        <v>17323790.199999999</v>
      </c>
      <c r="P23" s="122">
        <v>9034331.3000000082</v>
      </c>
    </row>
    <row r="24" spans="1:16" ht="3.75" customHeight="1" thickTop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</row>
    <row r="25" spans="1:16" ht="9.75" customHeigh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</row>
    <row r="26" spans="1:16" ht="16.5" customHeight="1">
      <c r="A26" s="510"/>
      <c r="B26" s="510"/>
      <c r="C26" s="510"/>
      <c r="D26" s="510"/>
      <c r="E26" s="510"/>
      <c r="F26" s="510"/>
      <c r="G26" s="510"/>
      <c r="H26" s="510"/>
      <c r="I26" s="510"/>
      <c r="J26" s="510"/>
      <c r="K26" s="510"/>
      <c r="L26" s="510"/>
      <c r="M26" s="510"/>
      <c r="N26" s="510"/>
      <c r="O26" s="510"/>
      <c r="P26" s="510"/>
    </row>
    <row r="27" spans="1:16" ht="28.5" customHeight="1">
      <c r="A27" s="36"/>
      <c r="B27" s="36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</row>
    <row r="28" spans="1:16" ht="10.5" customHeight="1" thickBot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</row>
    <row r="29" spans="1:16" ht="21.75" customHeight="1">
      <c r="A29" s="511" t="s">
        <v>62</v>
      </c>
      <c r="B29" s="511"/>
      <c r="C29" s="511"/>
      <c r="D29" s="511"/>
      <c r="E29" s="511"/>
      <c r="F29" s="511"/>
      <c r="G29" s="511"/>
      <c r="H29" s="35"/>
      <c r="I29" s="35"/>
      <c r="J29" s="35"/>
      <c r="K29" s="35"/>
      <c r="L29" s="35"/>
      <c r="M29" s="35"/>
      <c r="N29" s="35"/>
      <c r="O29" s="35"/>
      <c r="P29" s="35"/>
    </row>
  </sheetData>
  <mergeCells count="10">
    <mergeCell ref="A26:P26"/>
    <mergeCell ref="Q1:Z1"/>
    <mergeCell ref="A1:P1"/>
    <mergeCell ref="A29:G29"/>
    <mergeCell ref="A2:P2"/>
    <mergeCell ref="A3:A4"/>
    <mergeCell ref="N3:P3"/>
    <mergeCell ref="J3:L3"/>
    <mergeCell ref="B3:D3"/>
    <mergeCell ref="F3:H3"/>
  </mergeCells>
  <printOptions horizontalCentered="1"/>
  <pageMargins left="0.70866141732283472" right="0.70866141732283472" top="0.59055118110236227" bottom="0.19685039370078741" header="0.31496062992125984" footer="0.31496062992125984"/>
  <pageSetup paperSize="9" scale="9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Q54"/>
  <sheetViews>
    <sheetView rightToLeft="1" view="pageBreakPreview" zoomScaleSheetLayoutView="100" workbookViewId="0">
      <selection activeCell="I54" sqref="I54"/>
    </sheetView>
  </sheetViews>
  <sheetFormatPr defaultRowHeight="14.25"/>
  <cols>
    <col min="1" max="1" width="8.375" customWidth="1"/>
    <col min="2" max="2" width="7.625" customWidth="1"/>
    <col min="3" max="3" width="11.125" customWidth="1"/>
    <col min="4" max="4" width="6.375" customWidth="1"/>
    <col min="5" max="5" width="7.25" customWidth="1"/>
    <col min="6" max="7" width="6.75" customWidth="1"/>
    <col min="8" max="8" width="7.875" customWidth="1"/>
    <col min="9" max="9" width="10.5" customWidth="1"/>
    <col min="10" max="11" width="7.75" customWidth="1"/>
    <col min="12" max="12" width="8.375" customWidth="1"/>
    <col min="13" max="13" width="8" customWidth="1"/>
    <col min="14" max="14" width="6.125" customWidth="1"/>
    <col min="15" max="15" width="11.875" customWidth="1"/>
    <col min="16" max="16" width="11.25" customWidth="1"/>
  </cols>
  <sheetData>
    <row r="1" spans="1:16" ht="26.25" customHeight="1">
      <c r="A1" s="512" t="s">
        <v>127</v>
      </c>
      <c r="B1" s="512"/>
      <c r="C1" s="512"/>
      <c r="D1" s="512"/>
      <c r="E1" s="512"/>
      <c r="F1" s="512"/>
      <c r="G1" s="512"/>
      <c r="H1" s="512"/>
      <c r="I1" s="512"/>
      <c r="J1" s="512"/>
      <c r="K1" s="512"/>
      <c r="L1" s="512"/>
      <c r="M1" s="512"/>
      <c r="N1" s="512"/>
      <c r="O1" s="512"/>
      <c r="P1" s="512"/>
    </row>
    <row r="2" spans="1:16" ht="20.25" customHeight="1" thickBot="1">
      <c r="A2" s="513" t="s">
        <v>92</v>
      </c>
      <c r="B2" s="513"/>
      <c r="C2" s="513"/>
      <c r="D2" s="513"/>
      <c r="E2" s="513"/>
      <c r="F2" s="513"/>
      <c r="G2" s="513"/>
      <c r="H2" s="513"/>
      <c r="I2" s="513"/>
      <c r="J2" s="513"/>
      <c r="K2" s="513"/>
      <c r="L2" s="513"/>
      <c r="M2" s="513"/>
      <c r="N2" s="513"/>
      <c r="O2" s="513"/>
      <c r="P2" s="513"/>
    </row>
    <row r="3" spans="1:16" ht="22.5" customHeight="1" thickTop="1">
      <c r="A3" s="514" t="s">
        <v>0</v>
      </c>
      <c r="B3" s="514" t="s">
        <v>88</v>
      </c>
      <c r="C3" s="516" t="s">
        <v>100</v>
      </c>
      <c r="D3" s="516"/>
      <c r="E3" s="516"/>
      <c r="F3" s="516"/>
      <c r="G3" s="516"/>
      <c r="H3" s="516"/>
      <c r="I3" s="516"/>
      <c r="J3" s="516"/>
      <c r="K3" s="516"/>
      <c r="L3" s="516"/>
      <c r="M3" s="516"/>
      <c r="N3" s="516"/>
      <c r="O3" s="51"/>
      <c r="P3" s="514" t="s">
        <v>107</v>
      </c>
    </row>
    <row r="4" spans="1:16" ht="31.5" customHeight="1">
      <c r="A4" s="515"/>
      <c r="B4" s="515"/>
      <c r="C4" s="25" t="s">
        <v>22</v>
      </c>
      <c r="D4" s="25" t="s">
        <v>23</v>
      </c>
      <c r="E4" s="25" t="s">
        <v>24</v>
      </c>
      <c r="F4" s="25" t="s">
        <v>25</v>
      </c>
      <c r="G4" s="25" t="s">
        <v>26</v>
      </c>
      <c r="H4" s="25" t="s">
        <v>27</v>
      </c>
      <c r="I4" s="25" t="s">
        <v>28</v>
      </c>
      <c r="J4" s="25" t="s">
        <v>29</v>
      </c>
      <c r="K4" s="25" t="s">
        <v>30</v>
      </c>
      <c r="L4" s="25" t="s">
        <v>31</v>
      </c>
      <c r="M4" s="25" t="s">
        <v>32</v>
      </c>
      <c r="N4" s="25" t="s">
        <v>33</v>
      </c>
      <c r="O4" s="25" t="s">
        <v>96</v>
      </c>
      <c r="P4" s="515"/>
    </row>
    <row r="5" spans="1:16" ht="23.1" customHeight="1">
      <c r="A5" s="521" t="s">
        <v>1</v>
      </c>
      <c r="B5" s="7" t="s">
        <v>18</v>
      </c>
      <c r="C5" s="388">
        <v>264962</v>
      </c>
      <c r="D5" s="268">
        <v>0</v>
      </c>
      <c r="E5" s="268">
        <v>0</v>
      </c>
      <c r="F5" s="268">
        <v>0</v>
      </c>
      <c r="G5" s="268">
        <v>0</v>
      </c>
      <c r="H5" s="268">
        <v>0</v>
      </c>
      <c r="I5" s="359">
        <v>100000</v>
      </c>
      <c r="J5" s="268">
        <v>0</v>
      </c>
      <c r="K5" s="268">
        <v>0</v>
      </c>
      <c r="L5" s="268">
        <v>0</v>
      </c>
      <c r="M5" s="268">
        <v>827</v>
      </c>
      <c r="N5" s="268">
        <v>0</v>
      </c>
      <c r="O5" s="359">
        <v>365789</v>
      </c>
      <c r="P5" s="268">
        <v>453.33000000000004</v>
      </c>
    </row>
    <row r="6" spans="1:16" ht="23.1" customHeight="1">
      <c r="A6" s="522"/>
      <c r="B6" s="6" t="s">
        <v>19</v>
      </c>
      <c r="C6" s="389">
        <v>6400</v>
      </c>
      <c r="D6" s="271">
        <v>0</v>
      </c>
      <c r="E6" s="271">
        <v>0</v>
      </c>
      <c r="F6" s="271">
        <v>0</v>
      </c>
      <c r="G6" s="271">
        <v>0</v>
      </c>
      <c r="H6" s="271">
        <v>0</v>
      </c>
      <c r="I6" s="271">
        <v>0</v>
      </c>
      <c r="J6" s="271">
        <v>0</v>
      </c>
      <c r="K6" s="271">
        <v>0</v>
      </c>
      <c r="L6" s="271">
        <v>0</v>
      </c>
      <c r="M6" s="271">
        <v>0</v>
      </c>
      <c r="N6" s="271">
        <v>0</v>
      </c>
      <c r="O6" s="360">
        <v>6400</v>
      </c>
      <c r="P6" s="222">
        <v>2.82</v>
      </c>
    </row>
    <row r="7" spans="1:16" ht="23.1" customHeight="1">
      <c r="A7" s="521" t="s">
        <v>2</v>
      </c>
      <c r="B7" s="7" t="s">
        <v>18</v>
      </c>
      <c r="C7" s="388">
        <v>143756.30000000002</v>
      </c>
      <c r="D7" s="268">
        <v>0</v>
      </c>
      <c r="E7" s="268">
        <v>0</v>
      </c>
      <c r="F7" s="268">
        <v>0</v>
      </c>
      <c r="G7" s="268">
        <v>0</v>
      </c>
      <c r="H7" s="268">
        <v>0</v>
      </c>
      <c r="I7" s="268">
        <v>730</v>
      </c>
      <c r="J7" s="268">
        <v>0</v>
      </c>
      <c r="K7" s="268">
        <v>2</v>
      </c>
      <c r="L7" s="268">
        <v>15</v>
      </c>
      <c r="M7" s="268">
        <v>397.78999999999996</v>
      </c>
      <c r="N7" s="268">
        <v>0</v>
      </c>
      <c r="O7" s="359">
        <v>144901.09</v>
      </c>
      <c r="P7" s="268">
        <v>162.38399999999999</v>
      </c>
    </row>
    <row r="8" spans="1:16" ht="23.1" customHeight="1">
      <c r="A8" s="522"/>
      <c r="B8" s="6" t="s">
        <v>19</v>
      </c>
      <c r="C8" s="389">
        <v>18100</v>
      </c>
      <c r="D8" s="271">
        <v>0</v>
      </c>
      <c r="E8" s="271">
        <v>0</v>
      </c>
      <c r="F8" s="271">
        <v>0</v>
      </c>
      <c r="G8" s="271">
        <v>0</v>
      </c>
      <c r="H8" s="271">
        <v>0</v>
      </c>
      <c r="I8" s="271">
        <v>0</v>
      </c>
      <c r="J8" s="222">
        <v>0</v>
      </c>
      <c r="K8" s="222">
        <v>0</v>
      </c>
      <c r="L8" s="222">
        <v>0</v>
      </c>
      <c r="M8" s="222">
        <v>1</v>
      </c>
      <c r="N8" s="222">
        <v>0</v>
      </c>
      <c r="O8" s="361">
        <v>18101</v>
      </c>
      <c r="P8" s="222">
        <v>4.0340000000000007</v>
      </c>
    </row>
    <row r="9" spans="1:16" ht="23.1" customHeight="1">
      <c r="A9" s="521" t="s">
        <v>3</v>
      </c>
      <c r="B9" s="7" t="s">
        <v>18</v>
      </c>
      <c r="C9" s="388">
        <v>2606796</v>
      </c>
      <c r="D9" s="268">
        <v>0</v>
      </c>
      <c r="E9" s="268">
        <v>0</v>
      </c>
      <c r="F9" s="268">
        <v>0</v>
      </c>
      <c r="G9" s="268">
        <v>0</v>
      </c>
      <c r="H9" s="268">
        <v>0</v>
      </c>
      <c r="I9" s="268">
        <v>0</v>
      </c>
      <c r="J9" s="359">
        <v>1820</v>
      </c>
      <c r="K9" s="359">
        <v>193</v>
      </c>
      <c r="L9" s="359">
        <v>17697</v>
      </c>
      <c r="M9" s="359">
        <v>6800.6999999999971</v>
      </c>
      <c r="N9" s="268">
        <v>0</v>
      </c>
      <c r="O9" s="359">
        <v>2633306.6999999993</v>
      </c>
      <c r="P9" s="268">
        <v>2322.8799999999992</v>
      </c>
    </row>
    <row r="10" spans="1:16" ht="23.1" customHeight="1">
      <c r="A10" s="522"/>
      <c r="B10" s="6" t="s">
        <v>19</v>
      </c>
      <c r="C10" s="389">
        <v>144521</v>
      </c>
      <c r="D10" s="271">
        <v>0</v>
      </c>
      <c r="E10" s="271">
        <v>0</v>
      </c>
      <c r="F10" s="271">
        <v>0</v>
      </c>
      <c r="G10" s="271">
        <v>0</v>
      </c>
      <c r="H10" s="271">
        <v>0</v>
      </c>
      <c r="I10" s="271">
        <v>0</v>
      </c>
      <c r="J10" s="222">
        <v>0</v>
      </c>
      <c r="K10" s="222">
        <v>0</v>
      </c>
      <c r="L10" s="222">
        <v>536</v>
      </c>
      <c r="M10" s="222">
        <v>348.8</v>
      </c>
      <c r="N10" s="222">
        <v>0</v>
      </c>
      <c r="O10" s="361">
        <v>145405.79999999999</v>
      </c>
      <c r="P10" s="222">
        <v>225.13800000000001</v>
      </c>
    </row>
    <row r="11" spans="1:16" ht="23.1" customHeight="1">
      <c r="A11" s="521" t="s">
        <v>4</v>
      </c>
      <c r="B11" s="7" t="s">
        <v>18</v>
      </c>
      <c r="C11" s="388">
        <v>191706.00000000003</v>
      </c>
      <c r="D11" s="268">
        <v>0</v>
      </c>
      <c r="E11" s="268">
        <v>0</v>
      </c>
      <c r="F11" s="268">
        <v>0</v>
      </c>
      <c r="G11" s="268">
        <v>0</v>
      </c>
      <c r="H11" s="268">
        <v>0</v>
      </c>
      <c r="I11" s="268">
        <v>365</v>
      </c>
      <c r="J11" s="268">
        <v>0</v>
      </c>
      <c r="K11" s="268">
        <v>3.4999999999999996</v>
      </c>
      <c r="L11" s="268">
        <v>52</v>
      </c>
      <c r="M11" s="268">
        <v>494.24999999999994</v>
      </c>
      <c r="N11" s="268">
        <v>0</v>
      </c>
      <c r="O11" s="359">
        <v>192620.75</v>
      </c>
      <c r="P11" s="268">
        <v>358.17399999999986</v>
      </c>
    </row>
    <row r="12" spans="1:16" ht="23.1" customHeight="1">
      <c r="A12" s="522"/>
      <c r="B12" s="6" t="s">
        <v>19</v>
      </c>
      <c r="C12" s="389">
        <v>17090</v>
      </c>
      <c r="D12" s="271">
        <v>0</v>
      </c>
      <c r="E12" s="271">
        <v>0</v>
      </c>
      <c r="F12" s="271">
        <v>0</v>
      </c>
      <c r="G12" s="271">
        <v>0</v>
      </c>
      <c r="H12" s="271">
        <v>0</v>
      </c>
      <c r="I12" s="271">
        <v>0</v>
      </c>
      <c r="J12" s="222">
        <v>0</v>
      </c>
      <c r="K12" s="222">
        <v>7.3</v>
      </c>
      <c r="L12" s="222">
        <v>0</v>
      </c>
      <c r="M12" s="222">
        <v>6</v>
      </c>
      <c r="N12" s="222">
        <v>0</v>
      </c>
      <c r="O12" s="361">
        <v>17103.3</v>
      </c>
      <c r="P12" s="222">
        <v>22.085999999999999</v>
      </c>
    </row>
    <row r="13" spans="1:16" ht="23.1" customHeight="1">
      <c r="A13" s="521" t="s">
        <v>5</v>
      </c>
      <c r="B13" s="7" t="s">
        <v>18</v>
      </c>
      <c r="C13" s="388">
        <v>318680</v>
      </c>
      <c r="D13" s="268">
        <v>0</v>
      </c>
      <c r="E13" s="268">
        <v>0</v>
      </c>
      <c r="F13" s="268">
        <v>0</v>
      </c>
      <c r="G13" s="268">
        <v>0</v>
      </c>
      <c r="H13" s="268">
        <v>0</v>
      </c>
      <c r="I13" s="268">
        <v>0</v>
      </c>
      <c r="J13" s="268">
        <v>0</v>
      </c>
      <c r="K13" s="268">
        <v>0</v>
      </c>
      <c r="L13" s="268">
        <v>365</v>
      </c>
      <c r="M13" s="268">
        <v>476</v>
      </c>
      <c r="N13" s="268">
        <v>0</v>
      </c>
      <c r="O13" s="359">
        <v>319521.00000000006</v>
      </c>
      <c r="P13" s="268">
        <v>257.93200000000002</v>
      </c>
    </row>
    <row r="14" spans="1:16" ht="23.1" customHeight="1">
      <c r="A14" s="522"/>
      <c r="B14" s="6" t="s">
        <v>19</v>
      </c>
      <c r="C14" s="389">
        <v>34600</v>
      </c>
      <c r="D14" s="271">
        <v>0</v>
      </c>
      <c r="E14" s="271">
        <v>0</v>
      </c>
      <c r="F14" s="271">
        <v>0</v>
      </c>
      <c r="G14" s="271">
        <v>0</v>
      </c>
      <c r="H14" s="271">
        <v>0</v>
      </c>
      <c r="I14" s="222">
        <v>0</v>
      </c>
      <c r="J14" s="222">
        <v>0</v>
      </c>
      <c r="K14" s="222">
        <v>0</v>
      </c>
      <c r="L14" s="222">
        <v>0</v>
      </c>
      <c r="M14" s="222">
        <v>0</v>
      </c>
      <c r="N14" s="222">
        <v>0</v>
      </c>
      <c r="O14" s="361">
        <v>34600</v>
      </c>
      <c r="P14" s="222">
        <v>8.7720000000000002</v>
      </c>
    </row>
    <row r="15" spans="1:16" ht="23.1" customHeight="1">
      <c r="A15" s="521" t="s">
        <v>6</v>
      </c>
      <c r="B15" s="7" t="s">
        <v>18</v>
      </c>
      <c r="C15" s="388">
        <v>62336</v>
      </c>
      <c r="D15" s="268">
        <v>0</v>
      </c>
      <c r="E15" s="268">
        <v>0</v>
      </c>
      <c r="F15" s="268">
        <v>0</v>
      </c>
      <c r="G15" s="268">
        <v>0</v>
      </c>
      <c r="H15" s="268">
        <v>0</v>
      </c>
      <c r="I15" s="268">
        <v>0</v>
      </c>
      <c r="J15" s="268">
        <v>0</v>
      </c>
      <c r="K15" s="268">
        <v>0</v>
      </c>
      <c r="L15" s="268">
        <v>0</v>
      </c>
      <c r="M15" s="268">
        <v>346.6</v>
      </c>
      <c r="N15" s="268">
        <v>0</v>
      </c>
      <c r="O15" s="359">
        <v>62682.600000000006</v>
      </c>
      <c r="P15" s="268">
        <v>148.15599999999998</v>
      </c>
    </row>
    <row r="16" spans="1:16" ht="23.1" customHeight="1">
      <c r="A16" s="522"/>
      <c r="B16" s="6" t="s">
        <v>19</v>
      </c>
      <c r="C16" s="389">
        <v>0</v>
      </c>
      <c r="D16" s="271">
        <v>0</v>
      </c>
      <c r="E16" s="271">
        <v>0</v>
      </c>
      <c r="F16" s="271">
        <v>0</v>
      </c>
      <c r="G16" s="271">
        <v>0</v>
      </c>
      <c r="H16" s="271">
        <v>0</v>
      </c>
      <c r="I16" s="222">
        <v>0</v>
      </c>
      <c r="J16" s="222">
        <v>0</v>
      </c>
      <c r="K16" s="222">
        <v>0</v>
      </c>
      <c r="L16" s="222">
        <v>0</v>
      </c>
      <c r="M16" s="222">
        <v>0</v>
      </c>
      <c r="N16" s="222">
        <v>0</v>
      </c>
      <c r="O16" s="222">
        <v>0</v>
      </c>
      <c r="P16" s="222">
        <v>0</v>
      </c>
    </row>
    <row r="17" spans="1:16" ht="23.1" customHeight="1">
      <c r="A17" s="525" t="s">
        <v>7</v>
      </c>
      <c r="B17" s="7" t="s">
        <v>18</v>
      </c>
      <c r="C17" s="390">
        <v>127142.00000000001</v>
      </c>
      <c r="D17" s="273">
        <v>0</v>
      </c>
      <c r="E17" s="273">
        <v>0</v>
      </c>
      <c r="F17" s="273">
        <v>0</v>
      </c>
      <c r="G17" s="273">
        <v>0</v>
      </c>
      <c r="H17" s="273">
        <v>0</v>
      </c>
      <c r="I17" s="273">
        <v>0</v>
      </c>
      <c r="J17" s="273">
        <v>0</v>
      </c>
      <c r="K17" s="273">
        <v>0</v>
      </c>
      <c r="L17" s="273">
        <v>35</v>
      </c>
      <c r="M17" s="273">
        <v>649.99999999999989</v>
      </c>
      <c r="N17" s="273">
        <v>0</v>
      </c>
      <c r="O17" s="362">
        <v>127827</v>
      </c>
      <c r="P17" s="273">
        <v>194.56800000000001</v>
      </c>
    </row>
    <row r="18" spans="1:16" ht="23.1" customHeight="1">
      <c r="A18" s="525"/>
      <c r="B18" s="13" t="s">
        <v>19</v>
      </c>
      <c r="C18" s="391">
        <v>5657.5</v>
      </c>
      <c r="D18" s="275">
        <v>0</v>
      </c>
      <c r="E18" s="275">
        <v>0</v>
      </c>
      <c r="F18" s="275">
        <v>0</v>
      </c>
      <c r="G18" s="275">
        <v>0</v>
      </c>
      <c r="H18" s="275">
        <v>0</v>
      </c>
      <c r="I18" s="275">
        <v>0</v>
      </c>
      <c r="J18" s="275">
        <v>0</v>
      </c>
      <c r="K18" s="275">
        <v>0</v>
      </c>
      <c r="L18" s="275">
        <v>762</v>
      </c>
      <c r="M18" s="275">
        <v>13.15</v>
      </c>
      <c r="N18" s="275">
        <v>0</v>
      </c>
      <c r="O18" s="363">
        <v>6432.65</v>
      </c>
      <c r="P18" s="275">
        <v>60.853999999999999</v>
      </c>
    </row>
    <row r="19" spans="1:16" ht="23.1" customHeight="1">
      <c r="A19" s="528" t="s">
        <v>8</v>
      </c>
      <c r="B19" s="32" t="s">
        <v>18</v>
      </c>
      <c r="C19" s="388">
        <v>138785</v>
      </c>
      <c r="D19" s="268">
        <v>0</v>
      </c>
      <c r="E19" s="268">
        <v>0</v>
      </c>
      <c r="F19" s="268">
        <v>0</v>
      </c>
      <c r="G19" s="268">
        <v>0</v>
      </c>
      <c r="H19" s="268">
        <v>0</v>
      </c>
      <c r="I19" s="268">
        <v>0</v>
      </c>
      <c r="J19" s="268">
        <v>0</v>
      </c>
      <c r="K19" s="268">
        <v>0</v>
      </c>
      <c r="L19" s="268">
        <v>0</v>
      </c>
      <c r="M19" s="268">
        <v>515</v>
      </c>
      <c r="N19" s="268">
        <v>0</v>
      </c>
      <c r="O19" s="359">
        <v>139300</v>
      </c>
      <c r="P19" s="268">
        <v>257.52999999999992</v>
      </c>
    </row>
    <row r="20" spans="1:16" ht="23.1" customHeight="1">
      <c r="A20" s="529"/>
      <c r="B20" s="30" t="s">
        <v>19</v>
      </c>
      <c r="C20" s="389">
        <v>17575</v>
      </c>
      <c r="D20" s="271">
        <v>0</v>
      </c>
      <c r="E20" s="271">
        <v>0</v>
      </c>
      <c r="F20" s="271">
        <v>0</v>
      </c>
      <c r="G20" s="271">
        <v>0</v>
      </c>
      <c r="H20" s="271">
        <v>0</v>
      </c>
      <c r="I20" s="222">
        <v>0</v>
      </c>
      <c r="J20" s="222">
        <v>0</v>
      </c>
      <c r="K20" s="222">
        <v>0</v>
      </c>
      <c r="L20" s="222">
        <v>0</v>
      </c>
      <c r="M20" s="222">
        <v>6</v>
      </c>
      <c r="N20" s="222">
        <v>0</v>
      </c>
      <c r="O20" s="361">
        <v>17581</v>
      </c>
      <c r="P20" s="222">
        <v>12.873999999999999</v>
      </c>
    </row>
    <row r="21" spans="1:16" ht="23.1" customHeight="1">
      <c r="A21" s="521" t="s">
        <v>9</v>
      </c>
      <c r="B21" s="7" t="s">
        <v>18</v>
      </c>
      <c r="C21" s="388">
        <v>362785</v>
      </c>
      <c r="D21" s="268">
        <v>0</v>
      </c>
      <c r="E21" s="268">
        <v>0</v>
      </c>
      <c r="F21" s="268">
        <v>0</v>
      </c>
      <c r="G21" s="268">
        <v>0</v>
      </c>
      <c r="H21" s="268">
        <v>0</v>
      </c>
      <c r="I21" s="268">
        <v>0</v>
      </c>
      <c r="J21" s="268">
        <v>0</v>
      </c>
      <c r="K21" s="268">
        <v>0</v>
      </c>
      <c r="L21" s="268">
        <v>79</v>
      </c>
      <c r="M21" s="268">
        <v>220</v>
      </c>
      <c r="N21" s="268">
        <v>0</v>
      </c>
      <c r="O21" s="359">
        <v>363084</v>
      </c>
      <c r="P21" s="268">
        <v>116.05200000000001</v>
      </c>
    </row>
    <row r="22" spans="1:16" ht="23.1" customHeight="1">
      <c r="A22" s="522"/>
      <c r="B22" s="6" t="s">
        <v>19</v>
      </c>
      <c r="C22" s="389">
        <v>0</v>
      </c>
      <c r="D22" s="271">
        <v>0</v>
      </c>
      <c r="E22" s="271">
        <v>0</v>
      </c>
      <c r="F22" s="271">
        <v>0</v>
      </c>
      <c r="G22" s="271">
        <v>0</v>
      </c>
      <c r="H22" s="271">
        <v>0</v>
      </c>
      <c r="I22" s="222">
        <v>0</v>
      </c>
      <c r="J22" s="222">
        <v>0</v>
      </c>
      <c r="K22" s="222">
        <v>0</v>
      </c>
      <c r="L22" s="222">
        <v>0</v>
      </c>
      <c r="M22" s="222">
        <v>0</v>
      </c>
      <c r="N22" s="222">
        <v>0</v>
      </c>
      <c r="O22" s="222">
        <v>0</v>
      </c>
      <c r="P22" s="222">
        <v>0</v>
      </c>
    </row>
    <row r="23" spans="1:16" ht="23.1" customHeight="1">
      <c r="A23" s="521" t="s">
        <v>15</v>
      </c>
      <c r="B23" s="7" t="s">
        <v>18</v>
      </c>
      <c r="C23" s="388">
        <v>385050</v>
      </c>
      <c r="D23" s="268">
        <v>0</v>
      </c>
      <c r="E23" s="268">
        <v>0</v>
      </c>
      <c r="F23" s="268">
        <v>0</v>
      </c>
      <c r="G23" s="268">
        <v>0</v>
      </c>
      <c r="H23" s="268">
        <v>0</v>
      </c>
      <c r="I23" s="268">
        <v>0</v>
      </c>
      <c r="J23" s="268">
        <v>0</v>
      </c>
      <c r="K23" s="268">
        <v>0</v>
      </c>
      <c r="L23" s="268">
        <v>0</v>
      </c>
      <c r="M23" s="268">
        <v>465.99999999999994</v>
      </c>
      <c r="N23" s="268">
        <v>0</v>
      </c>
      <c r="O23" s="359">
        <v>385516</v>
      </c>
      <c r="P23" s="268">
        <v>226.01200000000003</v>
      </c>
    </row>
    <row r="24" spans="1:16" ht="23.1" customHeight="1">
      <c r="A24" s="522"/>
      <c r="B24" s="6" t="s">
        <v>19</v>
      </c>
      <c r="C24" s="389">
        <v>3708.3999999999996</v>
      </c>
      <c r="D24" s="271">
        <v>0</v>
      </c>
      <c r="E24" s="271">
        <v>0</v>
      </c>
      <c r="F24" s="271">
        <v>0</v>
      </c>
      <c r="G24" s="271">
        <v>0</v>
      </c>
      <c r="H24" s="271">
        <v>0</v>
      </c>
      <c r="I24" s="222">
        <v>0</v>
      </c>
      <c r="J24" s="222">
        <v>0</v>
      </c>
      <c r="K24" s="222">
        <v>0</v>
      </c>
      <c r="L24" s="222">
        <v>0</v>
      </c>
      <c r="M24" s="222">
        <v>0</v>
      </c>
      <c r="N24" s="222">
        <v>0</v>
      </c>
      <c r="O24" s="361">
        <v>3708.3999999999996</v>
      </c>
      <c r="P24" s="222">
        <v>4.798</v>
      </c>
    </row>
    <row r="25" spans="1:16" ht="12" customHeigh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8" t="s">
        <v>20</v>
      </c>
    </row>
    <row r="26" spans="1:16" ht="6.75" customHeight="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</row>
    <row r="27" spans="1:16" ht="9" customHeight="1" thickBot="1">
      <c r="A27" s="3"/>
      <c r="B27" s="3"/>
      <c r="C27" s="3"/>
      <c r="D27" s="3"/>
      <c r="E27" s="3"/>
      <c r="F27" s="3"/>
      <c r="G27" s="3"/>
      <c r="H27" s="3"/>
      <c r="I27" s="508"/>
      <c r="J27" s="3"/>
      <c r="K27" s="3"/>
      <c r="L27" s="3"/>
      <c r="M27" s="3"/>
      <c r="N27" s="3"/>
      <c r="O27" s="3"/>
      <c r="P27" s="3"/>
    </row>
    <row r="28" spans="1:16" ht="18.75" customHeight="1">
      <c r="A28" s="511" t="s">
        <v>62</v>
      </c>
      <c r="B28" s="511"/>
      <c r="C28" s="511"/>
      <c r="D28" s="511"/>
      <c r="E28" s="511"/>
      <c r="F28" s="511"/>
      <c r="G28" s="35"/>
      <c r="H28" s="35"/>
      <c r="I28" s="507">
        <v>164</v>
      </c>
      <c r="J28" s="35"/>
      <c r="K28" s="35"/>
      <c r="L28" s="35"/>
      <c r="M28" s="35"/>
      <c r="N28" s="35"/>
      <c r="O28" s="35"/>
      <c r="P28" s="35"/>
    </row>
    <row r="29" spans="1:16" ht="26.25" customHeight="1">
      <c r="A29" s="512" t="s">
        <v>127</v>
      </c>
      <c r="B29" s="512"/>
      <c r="C29" s="512"/>
      <c r="D29" s="512"/>
      <c r="E29" s="512"/>
      <c r="F29" s="512"/>
      <c r="G29" s="512"/>
      <c r="H29" s="512"/>
      <c r="I29" s="512"/>
      <c r="J29" s="512"/>
      <c r="K29" s="512"/>
      <c r="L29" s="512"/>
      <c r="M29" s="512"/>
      <c r="N29" s="512"/>
      <c r="O29" s="512"/>
      <c r="P29" s="512"/>
    </row>
    <row r="30" spans="1:16" ht="21" customHeight="1" thickBot="1">
      <c r="A30" s="513" t="s">
        <v>114</v>
      </c>
      <c r="B30" s="513"/>
      <c r="C30" s="513"/>
      <c r="D30" s="513"/>
      <c r="E30" s="513"/>
      <c r="F30" s="513"/>
      <c r="G30" s="513"/>
      <c r="H30" s="513"/>
      <c r="I30" s="513"/>
      <c r="J30" s="513"/>
      <c r="K30" s="513"/>
      <c r="L30" s="513"/>
      <c r="M30" s="513"/>
      <c r="N30" s="513"/>
      <c r="O30" s="513"/>
      <c r="P30" s="513"/>
    </row>
    <row r="31" spans="1:16" ht="25.5" customHeight="1" thickTop="1">
      <c r="A31" s="514" t="s">
        <v>0</v>
      </c>
      <c r="B31" s="514" t="s">
        <v>88</v>
      </c>
      <c r="C31" s="516" t="s">
        <v>100</v>
      </c>
      <c r="D31" s="516"/>
      <c r="E31" s="516"/>
      <c r="F31" s="516"/>
      <c r="G31" s="516"/>
      <c r="H31" s="516"/>
      <c r="I31" s="516"/>
      <c r="J31" s="516"/>
      <c r="K31" s="516"/>
      <c r="L31" s="516"/>
      <c r="M31" s="516"/>
      <c r="N31" s="516"/>
      <c r="O31" s="51"/>
      <c r="P31" s="514" t="s">
        <v>107</v>
      </c>
    </row>
    <row r="32" spans="1:16" ht="32.25" customHeight="1">
      <c r="A32" s="515"/>
      <c r="B32" s="515"/>
      <c r="C32" s="25" t="s">
        <v>22</v>
      </c>
      <c r="D32" s="25" t="s">
        <v>23</v>
      </c>
      <c r="E32" s="25" t="s">
        <v>24</v>
      </c>
      <c r="F32" s="25" t="s">
        <v>25</v>
      </c>
      <c r="G32" s="25" t="s">
        <v>26</v>
      </c>
      <c r="H32" s="25" t="s">
        <v>27</v>
      </c>
      <c r="I32" s="25" t="s">
        <v>28</v>
      </c>
      <c r="J32" s="25" t="s">
        <v>29</v>
      </c>
      <c r="K32" s="25" t="s">
        <v>30</v>
      </c>
      <c r="L32" s="25" t="s">
        <v>31</v>
      </c>
      <c r="M32" s="25" t="s">
        <v>32</v>
      </c>
      <c r="N32" s="25" t="s">
        <v>33</v>
      </c>
      <c r="O32" s="25" t="s">
        <v>96</v>
      </c>
      <c r="P32" s="515"/>
    </row>
    <row r="33" spans="1:17" ht="23.1" customHeight="1">
      <c r="A33" s="521" t="s">
        <v>16</v>
      </c>
      <c r="B33" s="7" t="s">
        <v>18</v>
      </c>
      <c r="C33" s="388">
        <v>359305</v>
      </c>
      <c r="D33" s="268">
        <v>0</v>
      </c>
      <c r="E33" s="268">
        <v>0</v>
      </c>
      <c r="F33" s="268">
        <v>0</v>
      </c>
      <c r="G33" s="268">
        <v>0</v>
      </c>
      <c r="H33" s="268">
        <v>0</v>
      </c>
      <c r="I33" s="268">
        <v>0</v>
      </c>
      <c r="J33" s="268">
        <v>0</v>
      </c>
      <c r="K33" s="268">
        <v>0</v>
      </c>
      <c r="L33" s="268">
        <v>0</v>
      </c>
      <c r="M33" s="268">
        <v>319</v>
      </c>
      <c r="N33" s="268">
        <v>0</v>
      </c>
      <c r="O33" s="359">
        <v>359624</v>
      </c>
      <c r="P33" s="268">
        <v>168.28200000000001</v>
      </c>
      <c r="Q33" s="135"/>
    </row>
    <row r="34" spans="1:17" ht="23.1" customHeight="1">
      <c r="A34" s="522"/>
      <c r="B34" s="6" t="s">
        <v>19</v>
      </c>
      <c r="C34" s="392">
        <v>0</v>
      </c>
      <c r="D34" s="271">
        <v>0</v>
      </c>
      <c r="E34" s="271">
        <v>0</v>
      </c>
      <c r="F34" s="271">
        <v>0</v>
      </c>
      <c r="G34" s="271">
        <v>0</v>
      </c>
      <c r="H34" s="271">
        <v>0</v>
      </c>
      <c r="I34" s="222">
        <v>0</v>
      </c>
      <c r="J34" s="222">
        <v>0</v>
      </c>
      <c r="K34" s="222">
        <v>0</v>
      </c>
      <c r="L34" s="222">
        <v>0</v>
      </c>
      <c r="M34" s="222">
        <v>0</v>
      </c>
      <c r="N34" s="222">
        <v>0</v>
      </c>
      <c r="O34" s="222">
        <v>0</v>
      </c>
      <c r="P34" s="222">
        <v>0</v>
      </c>
      <c r="Q34" s="135"/>
    </row>
    <row r="35" spans="1:17" ht="23.1" customHeight="1">
      <c r="A35" s="525" t="s">
        <v>10</v>
      </c>
      <c r="B35" s="7" t="s">
        <v>18</v>
      </c>
      <c r="C35" s="390">
        <v>519975</v>
      </c>
      <c r="D35" s="273">
        <v>0</v>
      </c>
      <c r="E35" s="273">
        <v>0</v>
      </c>
      <c r="F35" s="273">
        <v>0</v>
      </c>
      <c r="G35" s="273">
        <v>0</v>
      </c>
      <c r="H35" s="273">
        <v>0</v>
      </c>
      <c r="I35" s="273">
        <v>140</v>
      </c>
      <c r="J35" s="273">
        <v>0</v>
      </c>
      <c r="K35" s="273">
        <v>0</v>
      </c>
      <c r="L35" s="273">
        <v>361</v>
      </c>
      <c r="M35" s="273">
        <v>635.29999999999995</v>
      </c>
      <c r="N35" s="273">
        <v>0</v>
      </c>
      <c r="O35" s="362">
        <v>521111.3</v>
      </c>
      <c r="P35" s="273">
        <v>440.43599999999998</v>
      </c>
      <c r="Q35" s="135"/>
    </row>
    <row r="36" spans="1:17" ht="23.1" customHeight="1" thickBot="1">
      <c r="A36" s="525"/>
      <c r="B36" s="31" t="s">
        <v>19</v>
      </c>
      <c r="C36" s="393">
        <v>30283</v>
      </c>
      <c r="D36" s="220">
        <v>0</v>
      </c>
      <c r="E36" s="220">
        <v>0</v>
      </c>
      <c r="F36" s="220">
        <v>0</v>
      </c>
      <c r="G36" s="220">
        <v>0</v>
      </c>
      <c r="H36" s="220">
        <v>0</v>
      </c>
      <c r="I36" s="275">
        <v>0</v>
      </c>
      <c r="J36" s="275">
        <v>0</v>
      </c>
      <c r="K36" s="275">
        <v>0</v>
      </c>
      <c r="L36" s="275">
        <v>0</v>
      </c>
      <c r="M36" s="275">
        <v>0</v>
      </c>
      <c r="N36" s="275">
        <v>0</v>
      </c>
      <c r="O36" s="363">
        <v>30283</v>
      </c>
      <c r="P36" s="275">
        <v>4.8440000000000003</v>
      </c>
      <c r="Q36" s="135"/>
    </row>
    <row r="37" spans="1:17" ht="23.1" customHeight="1" thickTop="1">
      <c r="A37" s="530" t="s">
        <v>11</v>
      </c>
      <c r="B37" s="232" t="s">
        <v>18</v>
      </c>
      <c r="C37" s="394">
        <f>C35+C33+C23+C21+C19+C17+C15+C13+C11+C9+C7+C5</f>
        <v>5481278.2999999998</v>
      </c>
      <c r="D37" s="294">
        <f t="shared" ref="D37:O37" si="0">D35+D33+D23+D21+D19+D17+D15+D13+D11+D9+D7+D5</f>
        <v>0</v>
      </c>
      <c r="E37" s="294">
        <f t="shared" si="0"/>
        <v>0</v>
      </c>
      <c r="F37" s="294">
        <f t="shared" si="0"/>
        <v>0</v>
      </c>
      <c r="G37" s="294">
        <f t="shared" si="0"/>
        <v>0</v>
      </c>
      <c r="H37" s="294">
        <f t="shared" si="0"/>
        <v>0</v>
      </c>
      <c r="I37" s="364">
        <f t="shared" si="0"/>
        <v>101235</v>
      </c>
      <c r="J37" s="364">
        <f t="shared" si="0"/>
        <v>1820</v>
      </c>
      <c r="K37" s="364">
        <f t="shared" si="0"/>
        <v>198.5</v>
      </c>
      <c r="L37" s="364">
        <f t="shared" si="0"/>
        <v>18604</v>
      </c>
      <c r="M37" s="364">
        <f t="shared" si="0"/>
        <v>12147.639999999996</v>
      </c>
      <c r="N37" s="294">
        <f t="shared" si="0"/>
        <v>0</v>
      </c>
      <c r="O37" s="364">
        <f t="shared" si="0"/>
        <v>5615283.4399999995</v>
      </c>
      <c r="P37" s="364">
        <v>5105.735999999999</v>
      </c>
      <c r="Q37" s="135"/>
    </row>
    <row r="38" spans="1:17" ht="23.1" customHeight="1" thickBot="1">
      <c r="A38" s="531"/>
      <c r="B38" s="233" t="s">
        <v>19</v>
      </c>
      <c r="C38" s="395">
        <f>C36+C34+C24+C22+C20+C18+C16+C14+C12+C10+C8+C6</f>
        <v>277934.90000000002</v>
      </c>
      <c r="D38" s="295">
        <f t="shared" ref="D38:O38" si="1">D36+D34+D24+D22+D20+D18+D16+D14+D12+D10+D8+D6</f>
        <v>0</v>
      </c>
      <c r="E38" s="295">
        <f t="shared" si="1"/>
        <v>0</v>
      </c>
      <c r="F38" s="295">
        <f t="shared" si="1"/>
        <v>0</v>
      </c>
      <c r="G38" s="295">
        <f t="shared" si="1"/>
        <v>0</v>
      </c>
      <c r="H38" s="295">
        <f t="shared" si="1"/>
        <v>0</v>
      </c>
      <c r="I38" s="295">
        <f t="shared" si="1"/>
        <v>0</v>
      </c>
      <c r="J38" s="295">
        <f t="shared" si="1"/>
        <v>0</v>
      </c>
      <c r="K38" s="295">
        <f t="shared" si="1"/>
        <v>7.3</v>
      </c>
      <c r="L38" s="295">
        <f t="shared" si="1"/>
        <v>1298</v>
      </c>
      <c r="M38" s="295">
        <f t="shared" si="1"/>
        <v>374.95</v>
      </c>
      <c r="N38" s="295">
        <f t="shared" si="1"/>
        <v>0</v>
      </c>
      <c r="O38" s="365">
        <f t="shared" si="1"/>
        <v>279615.15000000002</v>
      </c>
      <c r="P38" s="365">
        <v>346.21999999999997</v>
      </c>
      <c r="Q38" s="135"/>
    </row>
    <row r="39" spans="1:17" ht="23.1" customHeight="1" thickTop="1" thickBot="1">
      <c r="A39" s="213" t="s">
        <v>12</v>
      </c>
      <c r="B39" s="213"/>
      <c r="C39" s="396"/>
      <c r="D39" s="286"/>
      <c r="E39" s="286"/>
      <c r="F39" s="286"/>
      <c r="G39" s="286"/>
      <c r="H39" s="286"/>
      <c r="I39" s="286"/>
      <c r="J39" s="286"/>
      <c r="K39" s="286"/>
      <c r="L39" s="286"/>
      <c r="M39" s="286"/>
      <c r="N39" s="286"/>
      <c r="O39" s="286"/>
      <c r="P39" s="286"/>
      <c r="Q39" s="135"/>
    </row>
    <row r="40" spans="1:17" ht="23.1" customHeight="1" thickTop="1">
      <c r="A40" s="525" t="s">
        <v>17</v>
      </c>
      <c r="B40" s="231" t="s">
        <v>18</v>
      </c>
      <c r="C40" s="397">
        <v>339660</v>
      </c>
      <c r="D40" s="273">
        <v>0</v>
      </c>
      <c r="E40" s="273">
        <v>0</v>
      </c>
      <c r="F40" s="273">
        <v>0</v>
      </c>
      <c r="G40" s="273">
        <v>0</v>
      </c>
      <c r="H40" s="273">
        <v>0</v>
      </c>
      <c r="I40" s="362">
        <v>31755</v>
      </c>
      <c r="J40" s="273">
        <v>0</v>
      </c>
      <c r="K40" s="273">
        <v>44</v>
      </c>
      <c r="L40" s="273">
        <v>401</v>
      </c>
      <c r="M40" s="273">
        <v>576.20000000000005</v>
      </c>
      <c r="N40" s="273">
        <v>0</v>
      </c>
      <c r="O40" s="362">
        <v>372436.2</v>
      </c>
      <c r="P40" s="273">
        <v>204.44200000000006</v>
      </c>
      <c r="Q40" s="135"/>
    </row>
    <row r="41" spans="1:17" ht="23.1" customHeight="1">
      <c r="A41" s="522"/>
      <c r="B41" s="6" t="s">
        <v>19</v>
      </c>
      <c r="C41" s="368">
        <v>112900</v>
      </c>
      <c r="D41" s="271">
        <v>0</v>
      </c>
      <c r="E41" s="271">
        <v>0</v>
      </c>
      <c r="F41" s="271">
        <v>0</v>
      </c>
      <c r="G41" s="271">
        <v>0</v>
      </c>
      <c r="H41" s="271">
        <v>0</v>
      </c>
      <c r="I41" s="222">
        <v>0</v>
      </c>
      <c r="J41" s="222">
        <v>0</v>
      </c>
      <c r="K41" s="222">
        <v>0</v>
      </c>
      <c r="L41" s="222">
        <v>0</v>
      </c>
      <c r="M41" s="222">
        <v>0</v>
      </c>
      <c r="N41" s="222">
        <v>0</v>
      </c>
      <c r="O41" s="361">
        <v>112900</v>
      </c>
      <c r="P41" s="222">
        <v>18.063999999999997</v>
      </c>
      <c r="Q41" s="135"/>
    </row>
    <row r="42" spans="1:17" ht="23.1" customHeight="1">
      <c r="A42" s="521" t="s">
        <v>66</v>
      </c>
      <c r="B42" s="7" t="s">
        <v>18</v>
      </c>
      <c r="C42" s="398">
        <v>177276.60000000003</v>
      </c>
      <c r="D42" s="268">
        <v>0</v>
      </c>
      <c r="E42" s="268">
        <v>0</v>
      </c>
      <c r="F42" s="268">
        <v>0</v>
      </c>
      <c r="G42" s="268">
        <v>0</v>
      </c>
      <c r="H42" s="268">
        <v>0</v>
      </c>
      <c r="I42" s="359">
        <v>65069.899999999994</v>
      </c>
      <c r="J42" s="359">
        <v>2737</v>
      </c>
      <c r="K42" s="268">
        <v>0</v>
      </c>
      <c r="L42" s="268">
        <v>0</v>
      </c>
      <c r="M42" s="359">
        <v>1429.4500000000007</v>
      </c>
      <c r="N42" s="268">
        <v>0</v>
      </c>
      <c r="O42" s="359">
        <v>246512.94999999995</v>
      </c>
      <c r="P42" s="268">
        <v>493.02600000000001</v>
      </c>
      <c r="Q42" s="135"/>
    </row>
    <row r="43" spans="1:17" ht="23.1" customHeight="1">
      <c r="A43" s="522"/>
      <c r="B43" s="6" t="s">
        <v>19</v>
      </c>
      <c r="C43" s="368">
        <v>35962.400000000001</v>
      </c>
      <c r="D43" s="271">
        <v>0</v>
      </c>
      <c r="E43" s="271">
        <v>0</v>
      </c>
      <c r="F43" s="271">
        <v>0</v>
      </c>
      <c r="G43" s="271">
        <v>0</v>
      </c>
      <c r="H43" s="271">
        <v>0</v>
      </c>
      <c r="I43" s="361">
        <v>10647</v>
      </c>
      <c r="J43" s="222">
        <v>0</v>
      </c>
      <c r="K43" s="222">
        <v>0</v>
      </c>
      <c r="L43" s="222">
        <v>0</v>
      </c>
      <c r="M43" s="222">
        <v>178.31</v>
      </c>
      <c r="N43" s="222">
        <v>0</v>
      </c>
      <c r="O43" s="361">
        <v>46787.710000000006</v>
      </c>
      <c r="P43" s="222">
        <v>56.979999999999983</v>
      </c>
      <c r="Q43" s="135"/>
    </row>
    <row r="44" spans="1:17" ht="23.1" customHeight="1">
      <c r="A44" s="525" t="s">
        <v>65</v>
      </c>
      <c r="B44" s="4" t="s">
        <v>18</v>
      </c>
      <c r="C44" s="397">
        <v>385789</v>
      </c>
      <c r="D44" s="273">
        <v>0</v>
      </c>
      <c r="E44" s="273">
        <v>0</v>
      </c>
      <c r="F44" s="273">
        <v>0</v>
      </c>
      <c r="G44" s="273">
        <v>0</v>
      </c>
      <c r="H44" s="273">
        <v>0</v>
      </c>
      <c r="I44" s="273">
        <v>0</v>
      </c>
      <c r="J44" s="362">
        <v>2937</v>
      </c>
      <c r="K44" s="273">
        <v>13.1</v>
      </c>
      <c r="L44" s="273">
        <v>1023</v>
      </c>
      <c r="M44" s="273">
        <v>429.7999999999999</v>
      </c>
      <c r="N44" s="273">
        <v>0</v>
      </c>
      <c r="O44" s="362">
        <v>390191.9</v>
      </c>
      <c r="P44" s="273">
        <v>300.68200000000002</v>
      </c>
      <c r="Q44" s="135"/>
    </row>
    <row r="45" spans="1:17" ht="23.1" customHeight="1" thickBot="1">
      <c r="A45" s="525"/>
      <c r="B45" s="228" t="s">
        <v>19</v>
      </c>
      <c r="C45" s="399">
        <v>306376</v>
      </c>
      <c r="D45" s="220">
        <v>0</v>
      </c>
      <c r="E45" s="220">
        <v>0</v>
      </c>
      <c r="F45" s="220">
        <v>0</v>
      </c>
      <c r="G45" s="220">
        <v>0</v>
      </c>
      <c r="H45" s="220">
        <v>0</v>
      </c>
      <c r="I45" s="275">
        <v>0</v>
      </c>
      <c r="J45" s="363">
        <v>2910</v>
      </c>
      <c r="K45" s="275">
        <v>59</v>
      </c>
      <c r="L45" s="275">
        <v>0</v>
      </c>
      <c r="M45" s="275">
        <v>108.2</v>
      </c>
      <c r="N45" s="275">
        <v>0</v>
      </c>
      <c r="O45" s="363">
        <v>309453.19999999995</v>
      </c>
      <c r="P45" s="275">
        <v>124.586</v>
      </c>
      <c r="Q45" s="135"/>
    </row>
    <row r="46" spans="1:17" ht="23.1" customHeight="1" thickTop="1">
      <c r="A46" s="523" t="s">
        <v>11</v>
      </c>
      <c r="B46" s="262" t="s">
        <v>18</v>
      </c>
      <c r="C46" s="400">
        <f>C44+C42+C40</f>
        <v>902725.60000000009</v>
      </c>
      <c r="D46" s="296">
        <f t="shared" ref="D46:O46" si="2">D44+D42+D40</f>
        <v>0</v>
      </c>
      <c r="E46" s="296">
        <f t="shared" si="2"/>
        <v>0</v>
      </c>
      <c r="F46" s="296">
        <f t="shared" si="2"/>
        <v>0</v>
      </c>
      <c r="G46" s="296">
        <f t="shared" si="2"/>
        <v>0</v>
      </c>
      <c r="H46" s="296">
        <f t="shared" si="2"/>
        <v>0</v>
      </c>
      <c r="I46" s="366">
        <f t="shared" si="2"/>
        <v>96824.9</v>
      </c>
      <c r="J46" s="366">
        <f t="shared" si="2"/>
        <v>5674</v>
      </c>
      <c r="K46" s="366">
        <f t="shared" si="2"/>
        <v>57.1</v>
      </c>
      <c r="L46" s="366">
        <f t="shared" si="2"/>
        <v>1424</v>
      </c>
      <c r="M46" s="366">
        <f t="shared" si="2"/>
        <v>2435.4500000000007</v>
      </c>
      <c r="N46" s="296">
        <f t="shared" si="2"/>
        <v>0</v>
      </c>
      <c r="O46" s="366">
        <f t="shared" si="2"/>
        <v>1009141.05</v>
      </c>
      <c r="P46" s="296">
        <v>998.15000000000009</v>
      </c>
      <c r="Q46" s="135"/>
    </row>
    <row r="47" spans="1:17" ht="23.1" customHeight="1" thickBot="1">
      <c r="A47" s="524"/>
      <c r="B47" s="5" t="s">
        <v>19</v>
      </c>
      <c r="C47" s="401">
        <f>C45+C43+C41</f>
        <v>455238.40000000002</v>
      </c>
      <c r="D47" s="293">
        <f t="shared" ref="D47:O47" si="3">D45+D43+D41</f>
        <v>0</v>
      </c>
      <c r="E47" s="293">
        <f t="shared" si="3"/>
        <v>0</v>
      </c>
      <c r="F47" s="293">
        <f t="shared" si="3"/>
        <v>0</v>
      </c>
      <c r="G47" s="293">
        <f t="shared" si="3"/>
        <v>0</v>
      </c>
      <c r="H47" s="293">
        <f t="shared" si="3"/>
        <v>0</v>
      </c>
      <c r="I47" s="367">
        <f t="shared" si="3"/>
        <v>10647</v>
      </c>
      <c r="J47" s="367">
        <f t="shared" si="3"/>
        <v>2910</v>
      </c>
      <c r="K47" s="293">
        <f t="shared" si="3"/>
        <v>59</v>
      </c>
      <c r="L47" s="293">
        <f t="shared" si="3"/>
        <v>0</v>
      </c>
      <c r="M47" s="293">
        <f t="shared" si="3"/>
        <v>286.51</v>
      </c>
      <c r="N47" s="293">
        <f t="shared" si="3"/>
        <v>0</v>
      </c>
      <c r="O47" s="367">
        <f t="shared" si="3"/>
        <v>469140.91</v>
      </c>
      <c r="P47" s="293">
        <v>199.62999999999997</v>
      </c>
      <c r="Q47" s="135"/>
    </row>
    <row r="48" spans="1:17" ht="21.95" customHeight="1" thickTop="1">
      <c r="A48" s="518" t="s">
        <v>14</v>
      </c>
      <c r="B48" s="61" t="s">
        <v>18</v>
      </c>
      <c r="C48" s="402">
        <f>C46+C37</f>
        <v>6384003.9000000004</v>
      </c>
      <c r="D48" s="403">
        <f t="shared" ref="D48:O48" si="4">D46+D37</f>
        <v>0</v>
      </c>
      <c r="E48" s="403">
        <f t="shared" si="4"/>
        <v>0</v>
      </c>
      <c r="F48" s="403">
        <f t="shared" si="4"/>
        <v>0</v>
      </c>
      <c r="G48" s="403">
        <f t="shared" si="4"/>
        <v>0</v>
      </c>
      <c r="H48" s="403">
        <f t="shared" si="4"/>
        <v>0</v>
      </c>
      <c r="I48" s="402">
        <f t="shared" si="4"/>
        <v>198059.9</v>
      </c>
      <c r="J48" s="402">
        <f t="shared" si="4"/>
        <v>7494</v>
      </c>
      <c r="K48" s="403">
        <f t="shared" si="4"/>
        <v>255.6</v>
      </c>
      <c r="L48" s="402">
        <f t="shared" si="4"/>
        <v>20028</v>
      </c>
      <c r="M48" s="402">
        <f t="shared" si="4"/>
        <v>14583.089999999997</v>
      </c>
      <c r="N48" s="403">
        <f t="shared" si="4"/>
        <v>0</v>
      </c>
      <c r="O48" s="402">
        <f t="shared" si="4"/>
        <v>6624424.4899999993</v>
      </c>
      <c r="P48" s="402">
        <v>6103.8859999999986</v>
      </c>
      <c r="Q48" s="135"/>
    </row>
    <row r="49" spans="1:17" ht="21.95" customHeight="1">
      <c r="A49" s="519"/>
      <c r="B49" s="62" t="s">
        <v>19</v>
      </c>
      <c r="C49" s="404">
        <f>C47+C38</f>
        <v>733173.3</v>
      </c>
      <c r="D49" s="405">
        <f t="shared" ref="D49:O49" si="5">D47+D38</f>
        <v>0</v>
      </c>
      <c r="E49" s="405">
        <f t="shared" si="5"/>
        <v>0</v>
      </c>
      <c r="F49" s="405">
        <f t="shared" si="5"/>
        <v>0</v>
      </c>
      <c r="G49" s="405">
        <f t="shared" si="5"/>
        <v>0</v>
      </c>
      <c r="H49" s="405">
        <f t="shared" si="5"/>
        <v>0</v>
      </c>
      <c r="I49" s="404">
        <f t="shared" si="5"/>
        <v>10647</v>
      </c>
      <c r="J49" s="404">
        <f t="shared" si="5"/>
        <v>2910</v>
      </c>
      <c r="K49" s="405">
        <f t="shared" si="5"/>
        <v>66.3</v>
      </c>
      <c r="L49" s="404">
        <f t="shared" si="5"/>
        <v>1298</v>
      </c>
      <c r="M49" s="404">
        <f t="shared" si="5"/>
        <v>661.46</v>
      </c>
      <c r="N49" s="405">
        <f t="shared" si="5"/>
        <v>0</v>
      </c>
      <c r="O49" s="404">
        <f t="shared" si="5"/>
        <v>748756.06</v>
      </c>
      <c r="P49" s="404">
        <v>545.84999999999991</v>
      </c>
      <c r="Q49" s="136"/>
    </row>
    <row r="50" spans="1:17" ht="21.95" customHeight="1" thickBot="1">
      <c r="A50" s="520"/>
      <c r="B50" s="63" t="s">
        <v>106</v>
      </c>
      <c r="C50" s="406">
        <f>C49+C48</f>
        <v>7117177.2000000002</v>
      </c>
      <c r="D50" s="407">
        <f t="shared" ref="D50:O50" si="6">D49+D48</f>
        <v>0</v>
      </c>
      <c r="E50" s="407">
        <f t="shared" si="6"/>
        <v>0</v>
      </c>
      <c r="F50" s="407">
        <f t="shared" si="6"/>
        <v>0</v>
      </c>
      <c r="G50" s="407">
        <f t="shared" si="6"/>
        <v>0</v>
      </c>
      <c r="H50" s="407">
        <f t="shared" si="6"/>
        <v>0</v>
      </c>
      <c r="I50" s="406">
        <f t="shared" si="6"/>
        <v>208706.9</v>
      </c>
      <c r="J50" s="406">
        <f t="shared" si="6"/>
        <v>10404</v>
      </c>
      <c r="K50" s="407">
        <f t="shared" si="6"/>
        <v>321.89999999999998</v>
      </c>
      <c r="L50" s="406">
        <f t="shared" si="6"/>
        <v>21326</v>
      </c>
      <c r="M50" s="406">
        <f t="shared" si="6"/>
        <v>15244.549999999996</v>
      </c>
      <c r="N50" s="407">
        <f t="shared" si="6"/>
        <v>0</v>
      </c>
      <c r="O50" s="406">
        <f t="shared" si="6"/>
        <v>7373180.5499999989</v>
      </c>
      <c r="P50" s="406">
        <v>6649.735999999999</v>
      </c>
      <c r="Q50" s="136"/>
    </row>
    <row r="51" spans="1:17" ht="5.25" customHeight="1" thickTop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</row>
    <row r="52" spans="1:17" ht="30" customHeigh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</row>
    <row r="53" spans="1:17" ht="24.75" customHeight="1" thickBo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</row>
    <row r="54" spans="1:17" ht="21" customHeight="1">
      <c r="A54" s="511" t="s">
        <v>62</v>
      </c>
      <c r="B54" s="511"/>
      <c r="C54" s="511"/>
      <c r="D54" s="511"/>
      <c r="E54" s="511"/>
      <c r="F54" s="511"/>
      <c r="G54" s="35"/>
      <c r="H54" s="35"/>
      <c r="I54" s="507">
        <v>165</v>
      </c>
      <c r="J54" s="35"/>
      <c r="K54" s="35"/>
      <c r="L54" s="35"/>
      <c r="M54" s="35"/>
      <c r="N54" s="35"/>
      <c r="O54" s="35"/>
      <c r="P54" s="35"/>
    </row>
  </sheetData>
  <mergeCells count="32">
    <mergeCell ref="A48:A50"/>
    <mergeCell ref="A42:A43"/>
    <mergeCell ref="A44:A45"/>
    <mergeCell ref="A23:A24"/>
    <mergeCell ref="A37:A38"/>
    <mergeCell ref="A46:A47"/>
    <mergeCell ref="A31:A32"/>
    <mergeCell ref="A33:A34"/>
    <mergeCell ref="A35:A36"/>
    <mergeCell ref="A28:F28"/>
    <mergeCell ref="A3:A4"/>
    <mergeCell ref="B3:B4"/>
    <mergeCell ref="A9:A10"/>
    <mergeCell ref="A11:A12"/>
    <mergeCell ref="A40:A41"/>
    <mergeCell ref="B31:B32"/>
    <mergeCell ref="A54:F54"/>
    <mergeCell ref="A1:P1"/>
    <mergeCell ref="A2:P2"/>
    <mergeCell ref="A5:A6"/>
    <mergeCell ref="A7:A8"/>
    <mergeCell ref="P3:P4"/>
    <mergeCell ref="C3:N3"/>
    <mergeCell ref="A29:P29"/>
    <mergeCell ref="A30:P30"/>
    <mergeCell ref="A19:A20"/>
    <mergeCell ref="A21:A22"/>
    <mergeCell ref="C31:N31"/>
    <mergeCell ref="P31:P32"/>
    <mergeCell ref="A13:A14"/>
    <mergeCell ref="A15:A16"/>
    <mergeCell ref="A17:A18"/>
  </mergeCells>
  <printOptions horizontalCentered="1"/>
  <pageMargins left="0.70866141732283472" right="0.70866141732283472" top="0.59055118110236227" bottom="0.19685039370078741" header="0.31496062992125984" footer="0.31496062992125984"/>
  <pageSetup paperSize="9" scale="9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C00000"/>
  </sheetPr>
  <dimension ref="A1:O53"/>
  <sheetViews>
    <sheetView rightToLeft="1" view="pageBreakPreview" topLeftCell="A32" zoomScaleSheetLayoutView="100" workbookViewId="0">
      <selection activeCell="Q40" sqref="Q40"/>
    </sheetView>
  </sheetViews>
  <sheetFormatPr defaultRowHeight="14.25"/>
  <cols>
    <col min="1" max="1" width="11.375" customWidth="1"/>
    <col min="2" max="2" width="9.625" customWidth="1"/>
    <col min="3" max="3" width="7.75" customWidth="1"/>
    <col min="4" max="4" width="8.875" customWidth="1"/>
    <col min="5" max="5" width="8.625" customWidth="1"/>
    <col min="6" max="6" width="7.25" customWidth="1"/>
    <col min="7" max="7" width="7.125" customWidth="1"/>
    <col min="8" max="8" width="7.875" customWidth="1"/>
    <col min="9" max="9" width="6.375" customWidth="1"/>
    <col min="10" max="10" width="7.875" customWidth="1"/>
    <col min="11" max="11" width="7.75" customWidth="1"/>
    <col min="12" max="12" width="6.75" customWidth="1"/>
    <col min="13" max="13" width="7.875" customWidth="1"/>
    <col min="14" max="14" width="8.125" customWidth="1"/>
    <col min="15" max="15" width="11.125" customWidth="1"/>
  </cols>
  <sheetData>
    <row r="1" spans="1:15" ht="24" customHeight="1">
      <c r="A1" s="512" t="s">
        <v>89</v>
      </c>
      <c r="B1" s="512"/>
      <c r="C1" s="512"/>
      <c r="D1" s="512"/>
      <c r="E1" s="512"/>
      <c r="F1" s="512"/>
      <c r="G1" s="512"/>
      <c r="H1" s="512"/>
      <c r="I1" s="512"/>
      <c r="J1" s="512"/>
      <c r="K1" s="512"/>
      <c r="L1" s="512"/>
      <c r="M1" s="512"/>
      <c r="N1" s="512"/>
      <c r="O1" s="512"/>
    </row>
    <row r="2" spans="1:15" ht="20.25" customHeight="1" thickBot="1">
      <c r="A2" s="513" t="s">
        <v>41</v>
      </c>
      <c r="B2" s="513"/>
      <c r="C2" s="513"/>
      <c r="D2" s="513"/>
      <c r="E2" s="513"/>
      <c r="F2" s="513"/>
      <c r="G2" s="513"/>
      <c r="H2" s="513"/>
      <c r="I2" s="513"/>
      <c r="J2" s="513"/>
      <c r="K2" s="513"/>
      <c r="L2" s="513"/>
      <c r="M2" s="513"/>
      <c r="N2" s="513"/>
      <c r="O2" s="513"/>
    </row>
    <row r="3" spans="1:15" ht="22.5" customHeight="1" thickTop="1">
      <c r="A3" s="514" t="s">
        <v>0</v>
      </c>
      <c r="B3" s="514" t="s">
        <v>88</v>
      </c>
      <c r="C3" s="516" t="s">
        <v>67</v>
      </c>
      <c r="D3" s="516"/>
      <c r="E3" s="516"/>
      <c r="F3" s="516"/>
      <c r="G3" s="516"/>
      <c r="H3" s="516"/>
      <c r="I3" s="516"/>
      <c r="J3" s="516"/>
      <c r="K3" s="516"/>
      <c r="L3" s="516"/>
      <c r="M3" s="516"/>
      <c r="N3" s="516"/>
      <c r="O3" s="514" t="s">
        <v>36</v>
      </c>
    </row>
    <row r="4" spans="1:15" ht="34.5" customHeight="1">
      <c r="A4" s="515"/>
      <c r="B4" s="515"/>
      <c r="C4" s="25" t="s">
        <v>22</v>
      </c>
      <c r="D4" s="25" t="s">
        <v>23</v>
      </c>
      <c r="E4" s="25" t="s">
        <v>24</v>
      </c>
      <c r="F4" s="25" t="s">
        <v>25</v>
      </c>
      <c r="G4" s="25" t="s">
        <v>26</v>
      </c>
      <c r="H4" s="25" t="s">
        <v>27</v>
      </c>
      <c r="I4" s="25" t="s">
        <v>28</v>
      </c>
      <c r="J4" s="25" t="s">
        <v>29</v>
      </c>
      <c r="K4" s="25" t="s">
        <v>30</v>
      </c>
      <c r="L4" s="25" t="s">
        <v>31</v>
      </c>
      <c r="M4" s="25" t="s">
        <v>32</v>
      </c>
      <c r="N4" s="25" t="s">
        <v>33</v>
      </c>
      <c r="O4" s="515"/>
    </row>
    <row r="5" spans="1:15" ht="23.1" customHeight="1">
      <c r="A5" s="521" t="s">
        <v>1</v>
      </c>
      <c r="B5" s="11" t="s">
        <v>18</v>
      </c>
      <c r="C5" s="128">
        <v>0</v>
      </c>
      <c r="D5" s="128">
        <v>72.435748477947669</v>
      </c>
      <c r="E5" s="128">
        <v>0</v>
      </c>
      <c r="F5" s="128">
        <v>0</v>
      </c>
      <c r="G5" s="128">
        <v>0</v>
      </c>
      <c r="H5" s="128">
        <v>0</v>
      </c>
      <c r="I5" s="128">
        <v>0</v>
      </c>
      <c r="J5" s="128">
        <v>27.338164898343031</v>
      </c>
      <c r="K5" s="128">
        <v>0</v>
      </c>
      <c r="L5" s="128">
        <v>0</v>
      </c>
      <c r="M5" s="128">
        <v>0</v>
      </c>
      <c r="N5" s="128">
        <v>0.22608662370929689</v>
      </c>
      <c r="O5" s="128">
        <v>100</v>
      </c>
    </row>
    <row r="6" spans="1:15" ht="23.1" customHeight="1">
      <c r="A6" s="522"/>
      <c r="B6" s="9" t="s">
        <v>19</v>
      </c>
      <c r="C6" s="129">
        <v>0</v>
      </c>
      <c r="D6" s="129">
        <v>100</v>
      </c>
      <c r="E6" s="129">
        <v>0</v>
      </c>
      <c r="F6" s="129">
        <v>0</v>
      </c>
      <c r="G6" s="129">
        <v>0</v>
      </c>
      <c r="H6" s="129">
        <v>0</v>
      </c>
      <c r="I6" s="129">
        <v>0</v>
      </c>
      <c r="J6" s="129">
        <v>0</v>
      </c>
      <c r="K6" s="129">
        <v>0</v>
      </c>
      <c r="L6" s="129">
        <v>0</v>
      </c>
      <c r="M6" s="129">
        <v>0</v>
      </c>
      <c r="N6" s="129">
        <v>0</v>
      </c>
      <c r="O6" s="130">
        <v>100</v>
      </c>
    </row>
    <row r="7" spans="1:15" ht="23.1" customHeight="1">
      <c r="A7" s="521" t="s">
        <v>2</v>
      </c>
      <c r="B7" s="11" t="s">
        <v>18</v>
      </c>
      <c r="C7" s="128">
        <v>0</v>
      </c>
      <c r="D7" s="128">
        <v>99.209950732599751</v>
      </c>
      <c r="E7" s="128">
        <v>0</v>
      </c>
      <c r="F7" s="128">
        <v>0</v>
      </c>
      <c r="G7" s="128">
        <v>0</v>
      </c>
      <c r="H7" s="128">
        <v>0</v>
      </c>
      <c r="I7" s="128">
        <v>0</v>
      </c>
      <c r="J7" s="128">
        <v>0.50379193144785861</v>
      </c>
      <c r="K7" s="128">
        <v>0</v>
      </c>
      <c r="L7" s="128">
        <v>1.3802518669804348E-3</v>
      </c>
      <c r="M7" s="128">
        <v>1.0351889002353261E-2</v>
      </c>
      <c r="N7" s="128">
        <v>0.27452519508307355</v>
      </c>
      <c r="O7" s="128">
        <v>100</v>
      </c>
    </row>
    <row r="8" spans="1:15" ht="23.1" customHeight="1">
      <c r="A8" s="522"/>
      <c r="B8" s="9" t="s">
        <v>19</v>
      </c>
      <c r="C8" s="129">
        <v>0</v>
      </c>
      <c r="D8" s="129">
        <v>99.994475443345678</v>
      </c>
      <c r="E8" s="129">
        <v>0</v>
      </c>
      <c r="F8" s="129">
        <v>0</v>
      </c>
      <c r="G8" s="129">
        <v>0</v>
      </c>
      <c r="H8" s="129">
        <v>0</v>
      </c>
      <c r="I8" s="129">
        <v>0</v>
      </c>
      <c r="J8" s="130">
        <v>0</v>
      </c>
      <c r="K8" s="130">
        <v>0</v>
      </c>
      <c r="L8" s="130">
        <v>0</v>
      </c>
      <c r="M8" s="130">
        <v>0</v>
      </c>
      <c r="N8" s="130">
        <v>5.5245566543284897E-3</v>
      </c>
      <c r="O8" s="130">
        <v>100</v>
      </c>
    </row>
    <row r="9" spans="1:15" ht="23.1" customHeight="1">
      <c r="A9" s="521" t="s">
        <v>3</v>
      </c>
      <c r="B9" s="11" t="s">
        <v>18</v>
      </c>
      <c r="C9" s="128">
        <v>0</v>
      </c>
      <c r="D9" s="128">
        <v>98.993254374813262</v>
      </c>
      <c r="E9" s="128">
        <v>0</v>
      </c>
      <c r="F9" s="128">
        <v>0</v>
      </c>
      <c r="G9" s="128">
        <v>0</v>
      </c>
      <c r="H9" s="128">
        <v>0</v>
      </c>
      <c r="I9" s="128">
        <v>0</v>
      </c>
      <c r="J9" s="128">
        <v>0</v>
      </c>
      <c r="K9" s="128">
        <v>6.9114623070681461E-2</v>
      </c>
      <c r="L9" s="128">
        <v>7.3291880509019349E-3</v>
      </c>
      <c r="M9" s="128">
        <v>0.67204477169332399</v>
      </c>
      <c r="N9" s="128">
        <v>0.25825704237185892</v>
      </c>
      <c r="O9" s="128">
        <v>100</v>
      </c>
    </row>
    <row r="10" spans="1:15" ht="23.1" customHeight="1">
      <c r="A10" s="522"/>
      <c r="B10" s="9" t="s">
        <v>19</v>
      </c>
      <c r="C10" s="129">
        <v>0</v>
      </c>
      <c r="D10" s="129">
        <v>99.391496075122191</v>
      </c>
      <c r="E10" s="129">
        <v>0</v>
      </c>
      <c r="F10" s="129">
        <v>0</v>
      </c>
      <c r="G10" s="129">
        <v>0</v>
      </c>
      <c r="H10" s="129">
        <v>0</v>
      </c>
      <c r="I10" s="129">
        <v>0</v>
      </c>
      <c r="J10" s="130">
        <v>0</v>
      </c>
      <c r="K10" s="130">
        <v>0</v>
      </c>
      <c r="L10" s="130">
        <v>0</v>
      </c>
      <c r="M10" s="130">
        <v>0.36862353496215422</v>
      </c>
      <c r="N10" s="130">
        <v>0.23988038991567048</v>
      </c>
      <c r="O10" s="130">
        <v>100</v>
      </c>
    </row>
    <row r="11" spans="1:15" ht="23.1" customHeight="1">
      <c r="A11" s="521" t="s">
        <v>4</v>
      </c>
      <c r="B11" s="11" t="s">
        <v>18</v>
      </c>
      <c r="C11" s="128">
        <v>0</v>
      </c>
      <c r="D11" s="128">
        <v>99.525103084688453</v>
      </c>
      <c r="E11" s="128">
        <v>0</v>
      </c>
      <c r="F11" s="128">
        <v>0</v>
      </c>
      <c r="G11" s="128">
        <v>0</v>
      </c>
      <c r="H11" s="128">
        <v>0</v>
      </c>
      <c r="I11" s="128">
        <v>0</v>
      </c>
      <c r="J11" s="128">
        <v>0.18949152674361408</v>
      </c>
      <c r="K11" s="128">
        <v>0</v>
      </c>
      <c r="L11" s="128">
        <v>1.817042037267532E-3</v>
      </c>
      <c r="M11" s="128">
        <v>2.699605312511762E-2</v>
      </c>
      <c r="N11" s="128">
        <v>0.25659229340556505</v>
      </c>
      <c r="O11" s="128">
        <v>100</v>
      </c>
    </row>
    <row r="12" spans="1:15" ht="23.1" customHeight="1">
      <c r="A12" s="522"/>
      <c r="B12" s="9" t="s">
        <v>19</v>
      </c>
      <c r="C12" s="129">
        <v>0</v>
      </c>
      <c r="D12" s="129">
        <v>99.922237229072749</v>
      </c>
      <c r="E12" s="129">
        <v>0</v>
      </c>
      <c r="F12" s="129">
        <v>0</v>
      </c>
      <c r="G12" s="129">
        <v>0</v>
      </c>
      <c r="H12" s="129">
        <v>0</v>
      </c>
      <c r="I12" s="129">
        <v>0</v>
      </c>
      <c r="J12" s="130">
        <v>0</v>
      </c>
      <c r="K12" s="130">
        <v>0</v>
      </c>
      <c r="L12" s="130">
        <v>4.268182163676016E-2</v>
      </c>
      <c r="M12" s="130">
        <v>0</v>
      </c>
      <c r="N12" s="130">
        <v>3.5080949290487801E-2</v>
      </c>
      <c r="O12" s="130">
        <v>100</v>
      </c>
    </row>
    <row r="13" spans="1:15" ht="23.1" customHeight="1">
      <c r="A13" s="521" t="s">
        <v>5</v>
      </c>
      <c r="B13" s="11" t="s">
        <v>18</v>
      </c>
      <c r="C13" s="128">
        <v>0</v>
      </c>
      <c r="D13" s="128">
        <v>99.736793512789433</v>
      </c>
      <c r="E13" s="128">
        <v>0</v>
      </c>
      <c r="F13" s="128">
        <v>0</v>
      </c>
      <c r="G13" s="128">
        <v>0</v>
      </c>
      <c r="H13" s="128">
        <v>0</v>
      </c>
      <c r="I13" s="128">
        <v>0</v>
      </c>
      <c r="J13" s="128">
        <v>0</v>
      </c>
      <c r="K13" s="128">
        <v>0</v>
      </c>
      <c r="L13" s="128">
        <v>0</v>
      </c>
      <c r="M13" s="128">
        <v>0.11423349326022388</v>
      </c>
      <c r="N13" s="128">
        <v>0.14897299395031935</v>
      </c>
      <c r="O13" s="128">
        <v>100</v>
      </c>
    </row>
    <row r="14" spans="1:15" ht="23.1" customHeight="1">
      <c r="A14" s="522"/>
      <c r="B14" s="9" t="s">
        <v>19</v>
      </c>
      <c r="C14" s="129">
        <v>0</v>
      </c>
      <c r="D14" s="129">
        <v>100</v>
      </c>
      <c r="E14" s="129">
        <v>0</v>
      </c>
      <c r="F14" s="129">
        <v>0</v>
      </c>
      <c r="G14" s="129">
        <v>0</v>
      </c>
      <c r="H14" s="129">
        <v>0</v>
      </c>
      <c r="I14" s="130">
        <v>0</v>
      </c>
      <c r="J14" s="130">
        <v>0</v>
      </c>
      <c r="K14" s="130">
        <v>0</v>
      </c>
      <c r="L14" s="130">
        <v>0</v>
      </c>
      <c r="M14" s="130">
        <v>0</v>
      </c>
      <c r="N14" s="130">
        <v>0</v>
      </c>
      <c r="O14" s="130">
        <v>100</v>
      </c>
    </row>
    <row r="15" spans="1:15" ht="23.1" customHeight="1">
      <c r="A15" s="521" t="s">
        <v>6</v>
      </c>
      <c r="B15" s="11" t="s">
        <v>18</v>
      </c>
      <c r="C15" s="128">
        <v>0</v>
      </c>
      <c r="D15" s="128">
        <v>99.447055482701728</v>
      </c>
      <c r="E15" s="128">
        <v>0</v>
      </c>
      <c r="F15" s="128">
        <v>0</v>
      </c>
      <c r="G15" s="128">
        <v>0</v>
      </c>
      <c r="H15" s="128">
        <v>0</v>
      </c>
      <c r="I15" s="128">
        <v>0</v>
      </c>
      <c r="J15" s="128">
        <v>0</v>
      </c>
      <c r="K15" s="128">
        <v>0</v>
      </c>
      <c r="L15" s="128">
        <v>0</v>
      </c>
      <c r="M15" s="128">
        <v>0</v>
      </c>
      <c r="N15" s="128">
        <v>0.55294451729826133</v>
      </c>
      <c r="O15" s="128">
        <v>100</v>
      </c>
    </row>
    <row r="16" spans="1:15" ht="23.1" customHeight="1">
      <c r="A16" s="522"/>
      <c r="B16" s="9" t="s">
        <v>19</v>
      </c>
      <c r="C16" s="129">
        <v>0</v>
      </c>
      <c r="D16" s="129">
        <v>0</v>
      </c>
      <c r="E16" s="129">
        <v>0</v>
      </c>
      <c r="F16" s="129">
        <v>0</v>
      </c>
      <c r="G16" s="129">
        <v>0</v>
      </c>
      <c r="H16" s="129">
        <v>0</v>
      </c>
      <c r="I16" s="130">
        <v>0</v>
      </c>
      <c r="J16" s="130">
        <v>0</v>
      </c>
      <c r="K16" s="130">
        <v>0</v>
      </c>
      <c r="L16" s="130">
        <v>0</v>
      </c>
      <c r="M16" s="130">
        <v>0</v>
      </c>
      <c r="N16" s="130">
        <v>0</v>
      </c>
      <c r="O16" s="130">
        <v>0</v>
      </c>
    </row>
    <row r="17" spans="1:15" ht="23.1" customHeight="1">
      <c r="A17" s="525" t="s">
        <v>7</v>
      </c>
      <c r="B17" s="11" t="s">
        <v>18</v>
      </c>
      <c r="C17" s="131">
        <v>0</v>
      </c>
      <c r="D17" s="131">
        <v>99.464119473976552</v>
      </c>
      <c r="E17" s="131">
        <v>0</v>
      </c>
      <c r="F17" s="131">
        <v>0</v>
      </c>
      <c r="G17" s="131">
        <v>0</v>
      </c>
      <c r="H17" s="131">
        <v>0</v>
      </c>
      <c r="I17" s="131">
        <v>0</v>
      </c>
      <c r="J17" s="131">
        <v>0</v>
      </c>
      <c r="K17" s="131">
        <v>0</v>
      </c>
      <c r="L17" s="131">
        <v>0</v>
      </c>
      <c r="M17" s="131">
        <v>2.7380756804118066E-2</v>
      </c>
      <c r="N17" s="131">
        <v>0.50849976921933537</v>
      </c>
      <c r="O17" s="131">
        <v>100</v>
      </c>
    </row>
    <row r="18" spans="1:15" ht="23.1" customHeight="1">
      <c r="A18" s="525"/>
      <c r="B18" s="13" t="s">
        <v>19</v>
      </c>
      <c r="C18" s="116">
        <v>0</v>
      </c>
      <c r="D18" s="116">
        <v>87.949756321267287</v>
      </c>
      <c r="E18" s="116">
        <v>0</v>
      </c>
      <c r="F18" s="116">
        <v>0</v>
      </c>
      <c r="G18" s="116">
        <v>0</v>
      </c>
      <c r="H18" s="116">
        <v>0</v>
      </c>
      <c r="I18" s="116">
        <v>0</v>
      </c>
      <c r="J18" s="116">
        <v>0</v>
      </c>
      <c r="K18" s="116">
        <v>0</v>
      </c>
      <c r="L18" s="116">
        <v>0</v>
      </c>
      <c r="M18" s="116">
        <v>11.845817820027516</v>
      </c>
      <c r="N18" s="116">
        <v>0.20442585870519928</v>
      </c>
      <c r="O18" s="116">
        <v>100</v>
      </c>
    </row>
    <row r="19" spans="1:15" ht="23.1" customHeight="1">
      <c r="A19" s="528" t="s">
        <v>8</v>
      </c>
      <c r="B19" s="39" t="s">
        <v>18</v>
      </c>
      <c r="C19" s="128">
        <v>0</v>
      </c>
      <c r="D19" s="128">
        <v>99.630294328786789</v>
      </c>
      <c r="E19" s="128">
        <v>0</v>
      </c>
      <c r="F19" s="128">
        <v>0</v>
      </c>
      <c r="G19" s="128">
        <v>0</v>
      </c>
      <c r="H19" s="128">
        <v>0</v>
      </c>
      <c r="I19" s="128">
        <v>0</v>
      </c>
      <c r="J19" s="128">
        <v>0</v>
      </c>
      <c r="K19" s="128">
        <v>0</v>
      </c>
      <c r="L19" s="128">
        <v>0</v>
      </c>
      <c r="M19" s="128">
        <v>0</v>
      </c>
      <c r="N19" s="128">
        <v>0.36970567121320891</v>
      </c>
      <c r="O19" s="128">
        <v>100</v>
      </c>
    </row>
    <row r="20" spans="1:15" ht="23.1" customHeight="1">
      <c r="A20" s="529"/>
      <c r="B20" s="37" t="s">
        <v>19</v>
      </c>
      <c r="C20" s="129">
        <v>0</v>
      </c>
      <c r="D20" s="129">
        <v>99.965872248450026</v>
      </c>
      <c r="E20" s="129">
        <v>0</v>
      </c>
      <c r="F20" s="129">
        <v>0</v>
      </c>
      <c r="G20" s="129">
        <v>0</v>
      </c>
      <c r="H20" s="129">
        <v>0</v>
      </c>
      <c r="I20" s="130">
        <v>0</v>
      </c>
      <c r="J20" s="130">
        <v>0</v>
      </c>
      <c r="K20" s="130">
        <v>0</v>
      </c>
      <c r="L20" s="130">
        <v>0</v>
      </c>
      <c r="M20" s="130">
        <v>0</v>
      </c>
      <c r="N20" s="130">
        <v>3.4127751549968714E-2</v>
      </c>
      <c r="O20" s="130">
        <v>100</v>
      </c>
    </row>
    <row r="21" spans="1:15" ht="23.1" customHeight="1">
      <c r="A21" s="521" t="s">
        <v>9</v>
      </c>
      <c r="B21" s="11" t="s">
        <v>18</v>
      </c>
      <c r="C21" s="128">
        <v>0</v>
      </c>
      <c r="D21" s="128">
        <v>99.917649910213612</v>
      </c>
      <c r="E21" s="128">
        <v>0</v>
      </c>
      <c r="F21" s="128">
        <v>0</v>
      </c>
      <c r="G21" s="128">
        <v>0</v>
      </c>
      <c r="H21" s="128">
        <v>0</v>
      </c>
      <c r="I21" s="128">
        <v>0</v>
      </c>
      <c r="J21" s="128">
        <v>0</v>
      </c>
      <c r="K21" s="128">
        <v>0</v>
      </c>
      <c r="L21" s="128">
        <v>0</v>
      </c>
      <c r="M21" s="128">
        <v>2.1758050478677109E-2</v>
      </c>
      <c r="N21" s="128">
        <v>6.0592039307708401E-2</v>
      </c>
      <c r="O21" s="128">
        <v>100</v>
      </c>
    </row>
    <row r="22" spans="1:15" ht="23.1" customHeight="1">
      <c r="A22" s="522"/>
      <c r="B22" s="9" t="s">
        <v>19</v>
      </c>
      <c r="C22" s="129">
        <v>0</v>
      </c>
      <c r="D22" s="129">
        <v>0</v>
      </c>
      <c r="E22" s="129">
        <v>0</v>
      </c>
      <c r="F22" s="129">
        <v>0</v>
      </c>
      <c r="G22" s="129">
        <v>0</v>
      </c>
      <c r="H22" s="129">
        <v>0</v>
      </c>
      <c r="I22" s="130">
        <v>0</v>
      </c>
      <c r="J22" s="130">
        <v>0</v>
      </c>
      <c r="K22" s="130">
        <v>0</v>
      </c>
      <c r="L22" s="130">
        <v>0</v>
      </c>
      <c r="M22" s="130">
        <v>0</v>
      </c>
      <c r="N22" s="130">
        <v>0</v>
      </c>
      <c r="O22" s="130">
        <v>0</v>
      </c>
    </row>
    <row r="23" spans="1:15" ht="23.1" customHeight="1">
      <c r="A23" s="521" t="s">
        <v>15</v>
      </c>
      <c r="B23" s="11" t="s">
        <v>18</v>
      </c>
      <c r="C23" s="128">
        <v>0</v>
      </c>
      <c r="D23" s="128">
        <v>99.879123045476717</v>
      </c>
      <c r="E23" s="128">
        <v>0</v>
      </c>
      <c r="F23" s="128">
        <v>0</v>
      </c>
      <c r="G23" s="128">
        <v>0</v>
      </c>
      <c r="H23" s="128">
        <v>0</v>
      </c>
      <c r="I23" s="128">
        <v>0</v>
      </c>
      <c r="J23" s="128">
        <v>0</v>
      </c>
      <c r="K23" s="128">
        <v>0</v>
      </c>
      <c r="L23" s="128">
        <v>0</v>
      </c>
      <c r="M23" s="128">
        <v>0</v>
      </c>
      <c r="N23" s="128">
        <v>0.12087695452328824</v>
      </c>
      <c r="O23" s="128">
        <v>100</v>
      </c>
    </row>
    <row r="24" spans="1:15" ht="23.1" customHeight="1">
      <c r="A24" s="522"/>
      <c r="B24" s="9" t="s">
        <v>19</v>
      </c>
      <c r="C24" s="129">
        <v>0</v>
      </c>
      <c r="D24" s="129">
        <v>100</v>
      </c>
      <c r="E24" s="129">
        <v>0</v>
      </c>
      <c r="F24" s="129">
        <v>0</v>
      </c>
      <c r="G24" s="129">
        <v>0</v>
      </c>
      <c r="H24" s="129">
        <v>0</v>
      </c>
      <c r="I24" s="130">
        <v>0</v>
      </c>
      <c r="J24" s="130">
        <v>0</v>
      </c>
      <c r="K24" s="130">
        <v>0</v>
      </c>
      <c r="L24" s="130">
        <v>0</v>
      </c>
      <c r="M24" s="130">
        <v>0</v>
      </c>
      <c r="N24" s="130">
        <v>0</v>
      </c>
      <c r="O24" s="130">
        <v>100</v>
      </c>
    </row>
    <row r="25" spans="1:15" ht="14.25" customHeight="1">
      <c r="A25" s="2"/>
      <c r="B25" s="2"/>
      <c r="C25" s="83"/>
      <c r="D25" s="83"/>
      <c r="E25" s="83"/>
      <c r="F25" s="83"/>
      <c r="G25" s="83"/>
      <c r="H25" s="83"/>
      <c r="I25" s="83"/>
      <c r="J25" s="83"/>
      <c r="K25" s="83"/>
      <c r="L25" s="83"/>
      <c r="M25" s="83"/>
      <c r="N25" s="83"/>
      <c r="O25" s="84"/>
    </row>
    <row r="26" spans="1:15" ht="13.5" customHeight="1">
      <c r="A26" s="2"/>
      <c r="B26" s="2"/>
      <c r="C26" s="83"/>
      <c r="D26" s="83"/>
      <c r="E26" s="83"/>
      <c r="F26" s="83"/>
      <c r="G26" s="83"/>
      <c r="H26" s="83"/>
      <c r="I26" s="83"/>
      <c r="J26" s="83"/>
      <c r="K26" s="83"/>
      <c r="L26" s="83"/>
      <c r="M26" s="83"/>
      <c r="N26" s="83"/>
      <c r="O26" s="83"/>
    </row>
    <row r="27" spans="1:15" ht="6.75" customHeight="1" thickBot="1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</row>
    <row r="28" spans="1:15" ht="21.75" customHeight="1">
      <c r="A28" s="511" t="s">
        <v>62</v>
      </c>
      <c r="B28" s="511"/>
      <c r="C28" s="511"/>
      <c r="D28" s="511"/>
      <c r="E28" s="511"/>
      <c r="F28" s="511"/>
      <c r="G28" s="35"/>
      <c r="H28" s="35"/>
      <c r="I28" s="35"/>
      <c r="J28" s="35"/>
      <c r="K28" s="35"/>
      <c r="L28" s="35"/>
      <c r="M28" s="35"/>
      <c r="N28" s="35"/>
      <c r="O28" s="35"/>
    </row>
    <row r="29" spans="1:15" ht="24.75" customHeight="1">
      <c r="A29" s="512" t="s">
        <v>89</v>
      </c>
      <c r="B29" s="512"/>
      <c r="C29" s="512"/>
      <c r="D29" s="512"/>
      <c r="E29" s="512"/>
      <c r="F29" s="512"/>
      <c r="G29" s="512"/>
      <c r="H29" s="512"/>
      <c r="I29" s="512"/>
      <c r="J29" s="512"/>
      <c r="K29" s="512"/>
      <c r="L29" s="512"/>
      <c r="M29" s="512"/>
      <c r="N29" s="512"/>
      <c r="O29" s="512"/>
    </row>
    <row r="30" spans="1:15" ht="26.25" customHeight="1" thickBot="1">
      <c r="A30" s="513" t="s">
        <v>97</v>
      </c>
      <c r="B30" s="513"/>
      <c r="C30" s="513"/>
      <c r="D30" s="513"/>
      <c r="E30" s="513"/>
      <c r="F30" s="513"/>
      <c r="G30" s="513"/>
      <c r="H30" s="513"/>
      <c r="I30" s="513"/>
      <c r="J30" s="513"/>
      <c r="K30" s="513"/>
      <c r="L30" s="513"/>
      <c r="M30" s="513"/>
      <c r="N30" s="513"/>
      <c r="O30" s="513"/>
    </row>
    <row r="31" spans="1:15" ht="25.5" customHeight="1" thickTop="1">
      <c r="A31" s="514" t="s">
        <v>0</v>
      </c>
      <c r="B31" s="514" t="s">
        <v>88</v>
      </c>
      <c r="C31" s="516" t="s">
        <v>67</v>
      </c>
      <c r="D31" s="516"/>
      <c r="E31" s="516"/>
      <c r="F31" s="516"/>
      <c r="G31" s="516"/>
      <c r="H31" s="516"/>
      <c r="I31" s="516"/>
      <c r="J31" s="516"/>
      <c r="K31" s="516"/>
      <c r="L31" s="516"/>
      <c r="M31" s="516"/>
      <c r="N31" s="516"/>
      <c r="O31" s="514" t="s">
        <v>36</v>
      </c>
    </row>
    <row r="32" spans="1:15" ht="28.5" customHeight="1">
      <c r="A32" s="515"/>
      <c r="B32" s="515"/>
      <c r="C32" s="25" t="s">
        <v>22</v>
      </c>
      <c r="D32" s="25" t="s">
        <v>23</v>
      </c>
      <c r="E32" s="25" t="s">
        <v>24</v>
      </c>
      <c r="F32" s="25" t="s">
        <v>25</v>
      </c>
      <c r="G32" s="25" t="s">
        <v>26</v>
      </c>
      <c r="H32" s="25" t="s">
        <v>27</v>
      </c>
      <c r="I32" s="25" t="s">
        <v>28</v>
      </c>
      <c r="J32" s="25" t="s">
        <v>29</v>
      </c>
      <c r="K32" s="25" t="s">
        <v>30</v>
      </c>
      <c r="L32" s="25" t="s">
        <v>31</v>
      </c>
      <c r="M32" s="25" t="s">
        <v>32</v>
      </c>
      <c r="N32" s="25" t="s">
        <v>33</v>
      </c>
      <c r="O32" s="515"/>
    </row>
    <row r="33" spans="1:15" ht="23.1" customHeight="1">
      <c r="A33" s="521" t="s">
        <v>16</v>
      </c>
      <c r="B33" s="11" t="s">
        <v>18</v>
      </c>
      <c r="C33" s="128">
        <v>0</v>
      </c>
      <c r="D33" s="128">
        <v>99.911296242742424</v>
      </c>
      <c r="E33" s="128">
        <v>0</v>
      </c>
      <c r="F33" s="128">
        <v>0</v>
      </c>
      <c r="G33" s="128">
        <v>0</v>
      </c>
      <c r="H33" s="128">
        <v>0</v>
      </c>
      <c r="I33" s="128">
        <v>0</v>
      </c>
      <c r="J33" s="128">
        <v>0</v>
      </c>
      <c r="K33" s="128">
        <v>0</v>
      </c>
      <c r="L33" s="128">
        <v>0</v>
      </c>
      <c r="M33" s="128">
        <v>0</v>
      </c>
      <c r="N33" s="128">
        <v>8.8703757257580132E-2</v>
      </c>
      <c r="O33" s="128">
        <v>100</v>
      </c>
    </row>
    <row r="34" spans="1:15" ht="23.1" customHeight="1">
      <c r="A34" s="522"/>
      <c r="B34" s="9" t="s">
        <v>19</v>
      </c>
      <c r="C34" s="129">
        <v>0</v>
      </c>
      <c r="D34" s="129">
        <v>0</v>
      </c>
      <c r="E34" s="129">
        <v>0</v>
      </c>
      <c r="F34" s="129">
        <v>0</v>
      </c>
      <c r="G34" s="129">
        <v>0</v>
      </c>
      <c r="H34" s="129">
        <v>0</v>
      </c>
      <c r="I34" s="130">
        <v>0</v>
      </c>
      <c r="J34" s="130">
        <v>0</v>
      </c>
      <c r="K34" s="130">
        <v>0</v>
      </c>
      <c r="L34" s="130">
        <v>0</v>
      </c>
      <c r="M34" s="130">
        <v>0</v>
      </c>
      <c r="N34" s="130">
        <v>0</v>
      </c>
      <c r="O34" s="130">
        <v>0</v>
      </c>
    </row>
    <row r="35" spans="1:15" ht="23.1" customHeight="1">
      <c r="A35" s="525" t="s">
        <v>10</v>
      </c>
      <c r="B35" s="11" t="s">
        <v>18</v>
      </c>
      <c r="C35" s="131">
        <v>0</v>
      </c>
      <c r="D35" s="131">
        <v>99.78194677413444</v>
      </c>
      <c r="E35" s="131">
        <v>0</v>
      </c>
      <c r="F35" s="131">
        <v>0</v>
      </c>
      <c r="G35" s="131">
        <v>0</v>
      </c>
      <c r="H35" s="131">
        <v>0</v>
      </c>
      <c r="I35" s="131">
        <v>0</v>
      </c>
      <c r="J35" s="131">
        <v>2.6865661903704645E-2</v>
      </c>
      <c r="K35" s="131">
        <v>0</v>
      </c>
      <c r="L35" s="131">
        <v>0</v>
      </c>
      <c r="M35" s="131">
        <v>6.9275028194552682E-2</v>
      </c>
      <c r="N35" s="131">
        <v>0.12191253576731113</v>
      </c>
      <c r="O35" s="131">
        <v>100</v>
      </c>
    </row>
    <row r="36" spans="1:15" ht="23.1" customHeight="1">
      <c r="A36" s="525"/>
      <c r="B36" s="38" t="s">
        <v>19</v>
      </c>
      <c r="C36" s="104">
        <v>0</v>
      </c>
      <c r="D36" s="104">
        <v>100</v>
      </c>
      <c r="E36" s="104">
        <v>0</v>
      </c>
      <c r="F36" s="104">
        <v>0</v>
      </c>
      <c r="G36" s="104">
        <v>0</v>
      </c>
      <c r="H36" s="104">
        <v>0</v>
      </c>
      <c r="I36" s="116">
        <v>0</v>
      </c>
      <c r="J36" s="116">
        <v>0</v>
      </c>
      <c r="K36" s="116">
        <v>0</v>
      </c>
      <c r="L36" s="116">
        <v>0</v>
      </c>
      <c r="M36" s="116">
        <v>0</v>
      </c>
      <c r="N36" s="116">
        <v>0</v>
      </c>
      <c r="O36" s="116">
        <v>100</v>
      </c>
    </row>
    <row r="37" spans="1:15" ht="23.1" customHeight="1">
      <c r="A37" s="532" t="s">
        <v>11</v>
      </c>
      <c r="B37" s="39" t="s">
        <v>18</v>
      </c>
      <c r="C37" s="128">
        <v>0</v>
      </c>
      <c r="D37" s="128">
        <v>97.613564098199831</v>
      </c>
      <c r="E37" s="128">
        <v>0</v>
      </c>
      <c r="F37" s="128">
        <v>0</v>
      </c>
      <c r="G37" s="128">
        <v>0</v>
      </c>
      <c r="H37" s="128">
        <v>0</v>
      </c>
      <c r="I37" s="128">
        <v>0</v>
      </c>
      <c r="J37" s="128">
        <v>1.802847551360649</v>
      </c>
      <c r="K37" s="128">
        <v>3.241154288019342E-2</v>
      </c>
      <c r="L37" s="128">
        <v>3.5349951987463705E-3</v>
      </c>
      <c r="M37" s="128">
        <v>0.33131007897973536</v>
      </c>
      <c r="N37" s="128">
        <v>0.21633173338085313</v>
      </c>
      <c r="O37" s="128">
        <v>100</v>
      </c>
    </row>
    <row r="38" spans="1:15" ht="23.1" customHeight="1">
      <c r="A38" s="533"/>
      <c r="B38" s="38" t="s">
        <v>19</v>
      </c>
      <c r="C38" s="137">
        <v>0</v>
      </c>
      <c r="D38" s="137">
        <v>99.399084777774021</v>
      </c>
      <c r="E38" s="137">
        <v>0</v>
      </c>
      <c r="F38" s="137">
        <v>0</v>
      </c>
      <c r="G38" s="137">
        <v>0</v>
      </c>
      <c r="H38" s="137">
        <v>0</v>
      </c>
      <c r="I38" s="137">
        <v>0</v>
      </c>
      <c r="J38" s="130">
        <v>0</v>
      </c>
      <c r="K38" s="130">
        <v>0</v>
      </c>
      <c r="L38" s="130">
        <v>2.6107312139560389E-3</v>
      </c>
      <c r="M38" s="130">
        <v>0.46420946790615597</v>
      </c>
      <c r="N38" s="130">
        <v>0.13409502310586532</v>
      </c>
      <c r="O38" s="130">
        <v>100</v>
      </c>
    </row>
    <row r="39" spans="1:15" ht="23.1" customHeight="1">
      <c r="A39" s="27" t="s">
        <v>12</v>
      </c>
      <c r="B39" s="27"/>
      <c r="C39" s="113"/>
      <c r="D39" s="113"/>
      <c r="E39" s="113"/>
      <c r="F39" s="113"/>
      <c r="G39" s="113"/>
      <c r="H39" s="113"/>
      <c r="I39" s="113"/>
      <c r="J39" s="113"/>
      <c r="K39" s="113"/>
      <c r="L39" s="113"/>
      <c r="M39" s="113"/>
      <c r="N39" s="113"/>
      <c r="O39" s="113"/>
    </row>
    <row r="40" spans="1:15" ht="23.1" customHeight="1">
      <c r="A40" s="521" t="s">
        <v>17</v>
      </c>
      <c r="B40" s="11" t="s">
        <v>18</v>
      </c>
      <c r="C40" s="128">
        <v>0</v>
      </c>
      <c r="D40" s="128">
        <v>91.199512829311431</v>
      </c>
      <c r="E40" s="128">
        <v>0</v>
      </c>
      <c r="F40" s="128">
        <v>0</v>
      </c>
      <c r="G40" s="128">
        <v>0</v>
      </c>
      <c r="H40" s="128">
        <v>0</v>
      </c>
      <c r="I40" s="128">
        <v>0</v>
      </c>
      <c r="J40" s="128">
        <v>8.5262925569533792</v>
      </c>
      <c r="K40" s="128">
        <v>0</v>
      </c>
      <c r="L40" s="128">
        <v>1.1814103999557507E-2</v>
      </c>
      <c r="M40" s="128">
        <v>0.1076694478141491</v>
      </c>
      <c r="N40" s="128">
        <v>0.1547110619214781</v>
      </c>
      <c r="O40" s="128">
        <v>100</v>
      </c>
    </row>
    <row r="41" spans="1:15" ht="23.1" customHeight="1">
      <c r="A41" s="522"/>
      <c r="B41" s="9" t="s">
        <v>19</v>
      </c>
      <c r="C41" s="129">
        <v>0</v>
      </c>
      <c r="D41" s="129">
        <v>100</v>
      </c>
      <c r="E41" s="129">
        <v>0</v>
      </c>
      <c r="F41" s="129">
        <v>0</v>
      </c>
      <c r="G41" s="129">
        <v>0</v>
      </c>
      <c r="H41" s="129">
        <v>0</v>
      </c>
      <c r="I41" s="130">
        <v>0</v>
      </c>
      <c r="J41" s="130">
        <v>0</v>
      </c>
      <c r="K41" s="130">
        <v>0</v>
      </c>
      <c r="L41" s="130">
        <v>0</v>
      </c>
      <c r="M41" s="130">
        <v>0</v>
      </c>
      <c r="N41" s="130">
        <v>0</v>
      </c>
      <c r="O41" s="130">
        <v>100</v>
      </c>
    </row>
    <row r="42" spans="1:15" ht="23.1" customHeight="1">
      <c r="A42" s="525" t="s">
        <v>40</v>
      </c>
      <c r="B42" s="11" t="s">
        <v>18</v>
      </c>
      <c r="C42" s="128">
        <v>0</v>
      </c>
      <c r="D42" s="128">
        <v>71.913706764695348</v>
      </c>
      <c r="E42" s="128">
        <v>0</v>
      </c>
      <c r="F42" s="128">
        <v>0</v>
      </c>
      <c r="G42" s="128">
        <v>0</v>
      </c>
      <c r="H42" s="128">
        <v>0</v>
      </c>
      <c r="I42" s="128">
        <v>0</v>
      </c>
      <c r="J42" s="128">
        <v>26.39613862070938</v>
      </c>
      <c r="K42" s="128">
        <v>1.1102864981332625</v>
      </c>
      <c r="L42" s="128">
        <v>0</v>
      </c>
      <c r="M42" s="128">
        <v>0</v>
      </c>
      <c r="N42" s="128">
        <v>0.57986811646203618</v>
      </c>
      <c r="O42" s="128">
        <v>100</v>
      </c>
    </row>
    <row r="43" spans="1:15" ht="23.1" customHeight="1">
      <c r="A43" s="522"/>
      <c r="B43" s="9" t="s">
        <v>19</v>
      </c>
      <c r="C43" s="129">
        <v>0</v>
      </c>
      <c r="D43" s="129">
        <v>76.862919771025332</v>
      </c>
      <c r="E43" s="129">
        <v>0</v>
      </c>
      <c r="F43" s="129">
        <v>0</v>
      </c>
      <c r="G43" s="129">
        <v>0</v>
      </c>
      <c r="H43" s="129">
        <v>0</v>
      </c>
      <c r="I43" s="130">
        <v>0</v>
      </c>
      <c r="J43" s="130">
        <v>22.75597587486115</v>
      </c>
      <c r="K43" s="130">
        <v>0</v>
      </c>
      <c r="L43" s="130">
        <v>0</v>
      </c>
      <c r="M43" s="130">
        <v>0</v>
      </c>
      <c r="N43" s="130">
        <v>0.38110435411350541</v>
      </c>
      <c r="O43" s="130">
        <v>100</v>
      </c>
    </row>
    <row r="44" spans="1:15" ht="23.1" customHeight="1">
      <c r="A44" s="525" t="s">
        <v>65</v>
      </c>
      <c r="B44" s="10" t="s">
        <v>18</v>
      </c>
      <c r="C44" s="131">
        <v>0</v>
      </c>
      <c r="D44" s="131">
        <v>98.871606509514933</v>
      </c>
      <c r="E44" s="131">
        <v>0</v>
      </c>
      <c r="F44" s="131">
        <v>0</v>
      </c>
      <c r="G44" s="131">
        <v>0</v>
      </c>
      <c r="H44" s="131">
        <v>0</v>
      </c>
      <c r="I44" s="131">
        <v>0</v>
      </c>
      <c r="J44" s="131">
        <v>0</v>
      </c>
      <c r="K44" s="131">
        <v>0.75270655285258359</v>
      </c>
      <c r="L44" s="131">
        <v>3.357322384190958E-3</v>
      </c>
      <c r="M44" s="131">
        <v>0.26217868694865265</v>
      </c>
      <c r="N44" s="131">
        <v>0.1101509282996392</v>
      </c>
      <c r="O44" s="131">
        <v>100</v>
      </c>
    </row>
    <row r="45" spans="1:15" ht="23.1" customHeight="1">
      <c r="A45" s="522"/>
      <c r="B45" s="9" t="s">
        <v>19</v>
      </c>
      <c r="C45" s="129">
        <v>0</v>
      </c>
      <c r="D45" s="129">
        <v>99.005600846913211</v>
      </c>
      <c r="E45" s="129">
        <v>0</v>
      </c>
      <c r="F45" s="129">
        <v>0</v>
      </c>
      <c r="G45" s="129">
        <v>0</v>
      </c>
      <c r="H45" s="129">
        <v>0</v>
      </c>
      <c r="I45" s="130">
        <v>0</v>
      </c>
      <c r="J45" s="130">
        <v>0</v>
      </c>
      <c r="K45" s="130">
        <v>0.94036836587891171</v>
      </c>
      <c r="L45" s="130">
        <v>1.9065887830534634E-2</v>
      </c>
      <c r="M45" s="130">
        <v>0</v>
      </c>
      <c r="N45" s="130">
        <v>3.4964899377353351E-2</v>
      </c>
      <c r="O45" s="130">
        <v>100</v>
      </c>
    </row>
    <row r="46" spans="1:15" ht="23.1" customHeight="1">
      <c r="A46" s="534" t="s">
        <v>11</v>
      </c>
      <c r="B46" s="39" t="s">
        <v>18</v>
      </c>
      <c r="C46" s="128">
        <v>0</v>
      </c>
      <c r="D46" s="128">
        <v>89.454848754790035</v>
      </c>
      <c r="E46" s="128">
        <v>0</v>
      </c>
      <c r="F46" s="128">
        <v>0</v>
      </c>
      <c r="G46" s="128">
        <v>0</v>
      </c>
      <c r="H46" s="128">
        <v>0</v>
      </c>
      <c r="I46" s="128">
        <v>0</v>
      </c>
      <c r="J46" s="128">
        <v>9.5947836033426626</v>
      </c>
      <c r="K46" s="128">
        <v>0.56226035002738217</v>
      </c>
      <c r="L46" s="128">
        <v>5.6582774033421789E-3</v>
      </c>
      <c r="M46" s="128">
        <v>0.14111010547038988</v>
      </c>
      <c r="N46" s="128">
        <v>0.24133890896619464</v>
      </c>
      <c r="O46" s="128">
        <v>100</v>
      </c>
    </row>
    <row r="47" spans="1:15" ht="23.1" customHeight="1" thickBot="1">
      <c r="A47" s="524"/>
      <c r="B47" s="5" t="s">
        <v>19</v>
      </c>
      <c r="C47" s="132">
        <v>0</v>
      </c>
      <c r="D47" s="132">
        <v>97.036602499662635</v>
      </c>
      <c r="E47" s="132">
        <v>0</v>
      </c>
      <c r="F47" s="132">
        <v>0</v>
      </c>
      <c r="G47" s="132">
        <v>0</v>
      </c>
      <c r="H47" s="132">
        <v>0</v>
      </c>
      <c r="I47" s="132">
        <v>0</v>
      </c>
      <c r="J47" s="132">
        <v>2.2694673973327117</v>
      </c>
      <c r="K47" s="132">
        <v>0.62028272060093848</v>
      </c>
      <c r="L47" s="132">
        <v>1.2576178871290505E-2</v>
      </c>
      <c r="M47" s="132">
        <v>0</v>
      </c>
      <c r="N47" s="132">
        <v>6.1071203532431229E-2</v>
      </c>
      <c r="O47" s="132">
        <v>100</v>
      </c>
    </row>
    <row r="48" spans="1:15" ht="21.95" customHeight="1" thickTop="1">
      <c r="A48" s="518" t="s">
        <v>14</v>
      </c>
      <c r="B48" s="61" t="s">
        <v>18</v>
      </c>
      <c r="C48" s="133">
        <v>0</v>
      </c>
      <c r="D48" s="133">
        <v>96.370694686565699</v>
      </c>
      <c r="E48" s="133">
        <v>0</v>
      </c>
      <c r="F48" s="133">
        <v>0</v>
      </c>
      <c r="G48" s="133">
        <v>0</v>
      </c>
      <c r="H48" s="133">
        <v>0</v>
      </c>
      <c r="I48" s="133">
        <v>0</v>
      </c>
      <c r="J48" s="133">
        <v>2.9898431222060733</v>
      </c>
      <c r="K48" s="133">
        <v>0.11312680839388649</v>
      </c>
      <c r="L48" s="133">
        <v>3.8584483887746713E-3</v>
      </c>
      <c r="M48" s="133">
        <v>0.30233569769318908</v>
      </c>
      <c r="N48" s="133">
        <v>0.22014123675217545</v>
      </c>
      <c r="O48" s="133">
        <v>100</v>
      </c>
    </row>
    <row r="49" spans="1:15" ht="21.95" customHeight="1">
      <c r="A49" s="519"/>
      <c r="B49" s="62" t="s">
        <v>19</v>
      </c>
      <c r="C49" s="138">
        <v>0</v>
      </c>
      <c r="D49" s="138">
        <v>97.918846893873607</v>
      </c>
      <c r="E49" s="138">
        <v>0</v>
      </c>
      <c r="F49" s="138">
        <v>0</v>
      </c>
      <c r="G49" s="138">
        <v>0</v>
      </c>
      <c r="H49" s="138">
        <v>0</v>
      </c>
      <c r="I49" s="138">
        <v>0</v>
      </c>
      <c r="J49" s="138">
        <v>1.4219584413113133</v>
      </c>
      <c r="K49" s="138">
        <v>0.38864460075288082</v>
      </c>
      <c r="L49" s="138">
        <v>8.8546862645759433E-3</v>
      </c>
      <c r="M49" s="138">
        <v>0.17335418961417159</v>
      </c>
      <c r="N49" s="138">
        <v>8.8341188183505323E-2</v>
      </c>
      <c r="O49" s="138">
        <v>100</v>
      </c>
    </row>
    <row r="50" spans="1:15" ht="21.95" customHeight="1" thickBot="1">
      <c r="A50" s="520"/>
      <c r="B50" s="63" t="s">
        <v>106</v>
      </c>
      <c r="C50" s="139">
        <v>0</v>
      </c>
      <c r="D50" s="139">
        <v>96.527911553718653</v>
      </c>
      <c r="E50" s="139">
        <v>0</v>
      </c>
      <c r="F50" s="139">
        <v>0</v>
      </c>
      <c r="G50" s="139">
        <v>0</v>
      </c>
      <c r="H50" s="139">
        <v>0</v>
      </c>
      <c r="I50" s="139">
        <v>0</v>
      </c>
      <c r="J50" s="139">
        <v>2.8306223967348769</v>
      </c>
      <c r="K50" s="139">
        <v>0.14110599800787452</v>
      </c>
      <c r="L50" s="139">
        <v>4.3658228334039605E-3</v>
      </c>
      <c r="M50" s="139">
        <v>0.28923745804651407</v>
      </c>
      <c r="N50" s="139">
        <v>0.20675677065849135</v>
      </c>
      <c r="O50" s="139">
        <v>100</v>
      </c>
    </row>
    <row r="51" spans="1:15" ht="24.75" customHeight="1" thickTop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</row>
    <row r="52" spans="1:15" ht="11.25" customHeight="1" thickBo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</row>
    <row r="53" spans="1:15" ht="21" customHeight="1">
      <c r="A53" s="511" t="s">
        <v>62</v>
      </c>
      <c r="B53" s="511"/>
      <c r="C53" s="511"/>
      <c r="D53" s="511"/>
      <c r="E53" s="511"/>
      <c r="F53" s="511"/>
      <c r="G53" s="35"/>
      <c r="H53" s="35"/>
      <c r="I53" s="35"/>
      <c r="J53" s="35"/>
      <c r="K53" s="35"/>
      <c r="L53" s="35"/>
      <c r="M53" s="35"/>
      <c r="N53" s="35"/>
      <c r="O53" s="35"/>
    </row>
  </sheetData>
  <mergeCells count="32">
    <mergeCell ref="A53:F53"/>
    <mergeCell ref="A42:A43"/>
    <mergeCell ref="A44:A45"/>
    <mergeCell ref="C31:N31"/>
    <mergeCell ref="O31:O32"/>
    <mergeCell ref="A33:A34"/>
    <mergeCell ref="A35:A36"/>
    <mergeCell ref="A40:A41"/>
    <mergeCell ref="A37:A38"/>
    <mergeCell ref="A46:A47"/>
    <mergeCell ref="A48:A50"/>
    <mergeCell ref="A30:O30"/>
    <mergeCell ref="A31:A32"/>
    <mergeCell ref="B31:B32"/>
    <mergeCell ref="A13:A14"/>
    <mergeCell ref="A15:A16"/>
    <mergeCell ref="A17:A18"/>
    <mergeCell ref="A29:O29"/>
    <mergeCell ref="A28:F28"/>
    <mergeCell ref="A19:A20"/>
    <mergeCell ref="A21:A22"/>
    <mergeCell ref="A23:A24"/>
    <mergeCell ref="A11:A12"/>
    <mergeCell ref="A1:O1"/>
    <mergeCell ref="A2:O2"/>
    <mergeCell ref="A3:A4"/>
    <mergeCell ref="B3:B4"/>
    <mergeCell ref="C3:N3"/>
    <mergeCell ref="O3:O4"/>
    <mergeCell ref="A5:A6"/>
    <mergeCell ref="A7:A8"/>
    <mergeCell ref="A9:A10"/>
  </mergeCells>
  <printOptions horizontalCentered="1"/>
  <pageMargins left="0.70866141732283472" right="0.70866141732283472" top="0.59055118110236227" bottom="0.19685039370078741" header="0.31496062992125984" footer="0.31496062992125984"/>
  <pageSetup paperSize="9" scale="9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C00000"/>
  </sheetPr>
  <dimension ref="A1:U28"/>
  <sheetViews>
    <sheetView rightToLeft="1" view="pageBreakPreview" topLeftCell="B1" zoomScaleSheetLayoutView="100" workbookViewId="0">
      <selection activeCell="F17" sqref="F17"/>
    </sheetView>
  </sheetViews>
  <sheetFormatPr defaultRowHeight="14.25"/>
  <cols>
    <col min="1" max="1" width="13.25" customWidth="1"/>
    <col min="2" max="2" width="11.125" customWidth="1"/>
    <col min="3" max="3" width="8.625" customWidth="1"/>
    <col min="4" max="4" width="8.875" customWidth="1"/>
    <col min="5" max="5" width="8.625" customWidth="1"/>
    <col min="6" max="6" width="8.875" customWidth="1"/>
    <col min="7" max="7" width="8.625" customWidth="1"/>
    <col min="8" max="8" width="7.875" customWidth="1"/>
    <col min="9" max="9" width="6.375" customWidth="1"/>
    <col min="10" max="10" width="7.875" customWidth="1"/>
    <col min="11" max="11" width="7.75" customWidth="1"/>
    <col min="12" max="12" width="7.625" customWidth="1"/>
    <col min="13" max="13" width="6.75" customWidth="1"/>
    <col min="14" max="14" width="8.125" customWidth="1"/>
  </cols>
  <sheetData>
    <row r="1" spans="1:21" ht="26.25" customHeight="1">
      <c r="A1" s="512" t="s">
        <v>99</v>
      </c>
      <c r="B1" s="512"/>
      <c r="C1" s="512"/>
      <c r="D1" s="512"/>
      <c r="E1" s="512"/>
      <c r="F1" s="512"/>
      <c r="G1" s="512"/>
      <c r="H1" s="512"/>
      <c r="I1" s="512"/>
      <c r="J1" s="512"/>
      <c r="K1" s="512"/>
      <c r="L1" s="512"/>
      <c r="M1" s="512"/>
      <c r="N1" s="512"/>
    </row>
    <row r="2" spans="1:21" ht="24.75" customHeight="1" thickBot="1">
      <c r="A2" s="513" t="s">
        <v>53</v>
      </c>
      <c r="B2" s="513"/>
      <c r="C2" s="513"/>
      <c r="D2" s="513"/>
      <c r="E2" s="513"/>
      <c r="F2" s="513"/>
      <c r="G2" s="513"/>
      <c r="H2" s="513"/>
      <c r="I2" s="513"/>
      <c r="J2" s="513"/>
      <c r="K2" s="513"/>
      <c r="L2" s="513"/>
      <c r="M2" s="513"/>
      <c r="N2" s="513"/>
    </row>
    <row r="3" spans="1:21" ht="22.5" customHeight="1" thickTop="1">
      <c r="A3" s="514" t="s">
        <v>0</v>
      </c>
      <c r="B3" s="514" t="s">
        <v>57</v>
      </c>
      <c r="C3" s="516" t="s">
        <v>98</v>
      </c>
      <c r="D3" s="516"/>
      <c r="E3" s="516"/>
      <c r="F3" s="516"/>
      <c r="G3" s="516"/>
      <c r="H3" s="516"/>
      <c r="I3" s="516"/>
      <c r="J3" s="516"/>
      <c r="K3" s="516"/>
      <c r="L3" s="516"/>
      <c r="M3" s="516"/>
      <c r="N3" s="516"/>
    </row>
    <row r="4" spans="1:21" ht="32.25" customHeight="1">
      <c r="A4" s="515"/>
      <c r="B4" s="515"/>
      <c r="C4" s="25" t="s">
        <v>22</v>
      </c>
      <c r="D4" s="25" t="s">
        <v>23</v>
      </c>
      <c r="E4" s="25" t="s">
        <v>24</v>
      </c>
      <c r="F4" s="25" t="s">
        <v>25</v>
      </c>
      <c r="G4" s="25" t="s">
        <v>26</v>
      </c>
      <c r="H4" s="25" t="s">
        <v>27</v>
      </c>
      <c r="I4" s="25" t="s">
        <v>28</v>
      </c>
      <c r="J4" s="25" t="s">
        <v>29</v>
      </c>
      <c r="K4" s="25" t="s">
        <v>30</v>
      </c>
      <c r="L4" s="25" t="s">
        <v>31</v>
      </c>
      <c r="M4" s="25" t="s">
        <v>32</v>
      </c>
      <c r="N4" s="25" t="s">
        <v>33</v>
      </c>
    </row>
    <row r="5" spans="1:21" ht="21" customHeight="1">
      <c r="A5" s="95" t="s">
        <v>1</v>
      </c>
      <c r="B5" s="94">
        <v>51</v>
      </c>
      <c r="C5" s="104">
        <v>100</v>
      </c>
      <c r="D5" s="104">
        <v>100</v>
      </c>
      <c r="E5" s="104">
        <v>0</v>
      </c>
      <c r="F5" s="104">
        <v>0</v>
      </c>
      <c r="G5" s="104">
        <v>0</v>
      </c>
      <c r="H5" s="104">
        <v>0</v>
      </c>
      <c r="I5" s="104">
        <v>0</v>
      </c>
      <c r="J5" s="104">
        <v>0</v>
      </c>
      <c r="K5" s="104">
        <v>0</v>
      </c>
      <c r="L5" s="104">
        <v>0</v>
      </c>
      <c r="M5" s="104">
        <v>0</v>
      </c>
      <c r="N5" s="104">
        <v>0</v>
      </c>
      <c r="O5" s="140"/>
      <c r="P5" s="140"/>
      <c r="Q5" s="140"/>
      <c r="R5" s="140"/>
      <c r="S5" s="140"/>
      <c r="T5" s="140"/>
      <c r="U5" s="140"/>
    </row>
    <row r="6" spans="1:21" ht="21" customHeight="1">
      <c r="A6" s="95" t="s">
        <v>2</v>
      </c>
      <c r="B6" s="94">
        <v>55</v>
      </c>
      <c r="C6" s="107">
        <v>72.727272727272734</v>
      </c>
      <c r="D6" s="107">
        <v>72.727272727272734</v>
      </c>
      <c r="E6" s="107">
        <v>3.0303030303030303</v>
      </c>
      <c r="F6" s="107">
        <v>0</v>
      </c>
      <c r="G6" s="107">
        <v>0</v>
      </c>
      <c r="H6" s="107">
        <v>0</v>
      </c>
      <c r="I6" s="107">
        <v>0</v>
      </c>
      <c r="J6" s="107">
        <v>18.181818181818183</v>
      </c>
      <c r="K6" s="107">
        <v>3.0303030303030303</v>
      </c>
      <c r="L6" s="107">
        <v>3.0303030303030303</v>
      </c>
      <c r="M6" s="107">
        <v>0</v>
      </c>
      <c r="N6" s="107">
        <v>0</v>
      </c>
      <c r="O6" s="140"/>
      <c r="P6" s="140"/>
      <c r="Q6" s="140"/>
      <c r="R6" s="140"/>
      <c r="S6" s="140"/>
      <c r="T6" s="140"/>
      <c r="U6" s="140"/>
    </row>
    <row r="7" spans="1:21" ht="21" customHeight="1">
      <c r="A7" s="95" t="s">
        <v>3</v>
      </c>
      <c r="B7" s="94">
        <v>208</v>
      </c>
      <c r="C7" s="107">
        <v>96.666666666666671</v>
      </c>
      <c r="D7" s="107">
        <v>96.666666666666671</v>
      </c>
      <c r="E7" s="107">
        <v>0.95238095238095244</v>
      </c>
      <c r="F7" s="107">
        <v>0</v>
      </c>
      <c r="G7" s="107">
        <v>0</v>
      </c>
      <c r="H7" s="107">
        <v>0</v>
      </c>
      <c r="I7" s="107">
        <v>0</v>
      </c>
      <c r="J7" s="107">
        <v>0</v>
      </c>
      <c r="K7" s="107">
        <v>0</v>
      </c>
      <c r="L7" s="107">
        <v>0</v>
      </c>
      <c r="M7" s="107">
        <v>1.4285714285714286</v>
      </c>
      <c r="N7" s="107">
        <v>0.47619047619047622</v>
      </c>
      <c r="O7" s="140"/>
      <c r="P7" s="140"/>
      <c r="Q7" s="140"/>
      <c r="R7" s="140"/>
      <c r="S7" s="140"/>
      <c r="T7" s="140"/>
      <c r="U7" s="140"/>
    </row>
    <row r="8" spans="1:21" ht="21" customHeight="1">
      <c r="A8" s="95" t="s">
        <v>4</v>
      </c>
      <c r="B8" s="94">
        <v>53</v>
      </c>
      <c r="C8" s="107">
        <v>58.426966292134829</v>
      </c>
      <c r="D8" s="107">
        <v>58.426966292134829</v>
      </c>
      <c r="E8" s="107">
        <v>0</v>
      </c>
      <c r="F8" s="107">
        <v>0</v>
      </c>
      <c r="G8" s="107">
        <v>0</v>
      </c>
      <c r="H8" s="107">
        <v>0</v>
      </c>
      <c r="I8" s="107">
        <v>0</v>
      </c>
      <c r="J8" s="107">
        <v>0</v>
      </c>
      <c r="K8" s="107">
        <v>1.1235955056179776</v>
      </c>
      <c r="L8" s="107">
        <v>35.955056179775283</v>
      </c>
      <c r="M8" s="107">
        <v>1.1235955056179776</v>
      </c>
      <c r="N8" s="107">
        <v>3.3707865168539324</v>
      </c>
      <c r="O8" s="140"/>
      <c r="P8" s="140"/>
      <c r="Q8" s="140"/>
      <c r="R8" s="140"/>
      <c r="S8" s="140"/>
      <c r="T8" s="140"/>
      <c r="U8" s="140"/>
    </row>
    <row r="9" spans="1:21" ht="21" customHeight="1">
      <c r="A9" s="95" t="s">
        <v>5</v>
      </c>
      <c r="B9" s="94">
        <v>37</v>
      </c>
      <c r="C9" s="107">
        <v>97.222222222222214</v>
      </c>
      <c r="D9" s="107">
        <v>97.222222222222214</v>
      </c>
      <c r="E9" s="107">
        <v>0</v>
      </c>
      <c r="F9" s="107">
        <v>0</v>
      </c>
      <c r="G9" s="107">
        <v>0</v>
      </c>
      <c r="H9" s="107">
        <v>0</v>
      </c>
      <c r="I9" s="107">
        <v>0</v>
      </c>
      <c r="J9" s="107">
        <v>0</v>
      </c>
      <c r="K9" s="107">
        <v>0</v>
      </c>
      <c r="L9" s="107">
        <v>2.7777777777777777</v>
      </c>
      <c r="M9" s="107">
        <v>0</v>
      </c>
      <c r="N9" s="107">
        <v>0</v>
      </c>
      <c r="O9" s="140"/>
      <c r="P9" s="140"/>
      <c r="Q9" s="140"/>
      <c r="R9" s="140"/>
      <c r="S9" s="140"/>
      <c r="T9" s="140"/>
      <c r="U9" s="140"/>
    </row>
    <row r="10" spans="1:21" ht="21" customHeight="1">
      <c r="A10" s="95" t="s">
        <v>6</v>
      </c>
      <c r="B10" s="94">
        <v>43</v>
      </c>
      <c r="C10" s="107">
        <v>97.61904761904762</v>
      </c>
      <c r="D10" s="107">
        <v>97.61904761904762</v>
      </c>
      <c r="E10" s="107">
        <v>0</v>
      </c>
      <c r="F10" s="107">
        <v>0</v>
      </c>
      <c r="G10" s="107">
        <v>0</v>
      </c>
      <c r="H10" s="107">
        <v>0</v>
      </c>
      <c r="I10" s="107">
        <v>0</v>
      </c>
      <c r="J10" s="107">
        <v>0</v>
      </c>
      <c r="K10" s="107">
        <v>2.3809523809523809</v>
      </c>
      <c r="L10" s="107">
        <v>0</v>
      </c>
      <c r="M10" s="107">
        <v>0</v>
      </c>
      <c r="N10" s="107">
        <v>0</v>
      </c>
      <c r="O10" s="140"/>
      <c r="P10" s="140"/>
      <c r="Q10" s="140"/>
      <c r="R10" s="140"/>
      <c r="S10" s="140"/>
      <c r="T10" s="140"/>
      <c r="U10" s="140"/>
    </row>
    <row r="11" spans="1:21" ht="21" customHeight="1">
      <c r="A11" s="95" t="s">
        <v>7</v>
      </c>
      <c r="B11" s="94">
        <v>47</v>
      </c>
      <c r="C11" s="107">
        <v>92.156862745098039</v>
      </c>
      <c r="D11" s="107">
        <v>92.156862745098039</v>
      </c>
      <c r="E11" s="107">
        <v>0</v>
      </c>
      <c r="F11" s="107">
        <v>0</v>
      </c>
      <c r="G11" s="107">
        <v>0</v>
      </c>
      <c r="H11" s="107">
        <v>0</v>
      </c>
      <c r="I11" s="107">
        <v>0</v>
      </c>
      <c r="J11" s="107">
        <v>0</v>
      </c>
      <c r="K11" s="107">
        <v>0</v>
      </c>
      <c r="L11" s="107">
        <v>3.9215686274509802</v>
      </c>
      <c r="M11" s="107">
        <v>1.9607843137254901</v>
      </c>
      <c r="N11" s="107">
        <v>1.9607843137254901</v>
      </c>
      <c r="O11" s="140"/>
      <c r="P11" s="140"/>
      <c r="Q11" s="140"/>
      <c r="R11" s="140"/>
      <c r="S11" s="140"/>
      <c r="T11" s="140"/>
      <c r="U11" s="140"/>
    </row>
    <row r="12" spans="1:21" ht="21" customHeight="1">
      <c r="A12" s="95" t="s">
        <v>8</v>
      </c>
      <c r="B12" s="94">
        <v>47</v>
      </c>
      <c r="C12" s="107">
        <v>80.701754385964904</v>
      </c>
      <c r="D12" s="107">
        <v>80.701754385964904</v>
      </c>
      <c r="E12" s="107">
        <v>1.7543859649122806</v>
      </c>
      <c r="F12" s="107">
        <v>1.7543859649122806</v>
      </c>
      <c r="G12" s="107">
        <v>1.7543859649122806</v>
      </c>
      <c r="H12" s="107">
        <v>1.7543859649122806</v>
      </c>
      <c r="I12" s="107">
        <v>1.7543859649122806</v>
      </c>
      <c r="J12" s="107">
        <v>3.5087719298245612</v>
      </c>
      <c r="K12" s="107">
        <v>1.7543859649122806</v>
      </c>
      <c r="L12" s="107">
        <v>3.5087719298245612</v>
      </c>
      <c r="M12" s="107">
        <v>1.7543859649122806</v>
      </c>
      <c r="N12" s="107">
        <v>0</v>
      </c>
      <c r="O12" s="140"/>
      <c r="P12" s="140"/>
      <c r="Q12" s="140"/>
      <c r="R12" s="140"/>
      <c r="S12" s="140"/>
      <c r="T12" s="140"/>
      <c r="U12" s="140"/>
    </row>
    <row r="13" spans="1:21" ht="21" customHeight="1">
      <c r="A13" s="95" t="s">
        <v>9</v>
      </c>
      <c r="B13" s="94">
        <v>34</v>
      </c>
      <c r="C13" s="107">
        <v>96.774193548387103</v>
      </c>
      <c r="D13" s="107">
        <v>96.774193548387103</v>
      </c>
      <c r="E13" s="107">
        <v>0</v>
      </c>
      <c r="F13" s="107">
        <v>0</v>
      </c>
      <c r="G13" s="107">
        <v>0</v>
      </c>
      <c r="H13" s="107">
        <v>0</v>
      </c>
      <c r="I13" s="107">
        <v>0</v>
      </c>
      <c r="J13" s="107">
        <v>0</v>
      </c>
      <c r="K13" s="107">
        <v>3.225806451612903</v>
      </c>
      <c r="L13" s="107">
        <v>0</v>
      </c>
      <c r="M13" s="107">
        <v>0</v>
      </c>
      <c r="N13" s="107">
        <v>0</v>
      </c>
      <c r="O13" s="140"/>
      <c r="P13" s="140"/>
      <c r="Q13" s="140"/>
      <c r="R13" s="140"/>
      <c r="S13" s="140"/>
      <c r="T13" s="140"/>
      <c r="U13" s="140"/>
    </row>
    <row r="14" spans="1:21" ht="21" customHeight="1">
      <c r="A14" s="95" t="s">
        <v>37</v>
      </c>
      <c r="B14" s="94">
        <v>77</v>
      </c>
      <c r="C14" s="107">
        <v>100</v>
      </c>
      <c r="D14" s="107">
        <v>100</v>
      </c>
      <c r="E14" s="107">
        <v>0</v>
      </c>
      <c r="F14" s="107">
        <v>0</v>
      </c>
      <c r="G14" s="107">
        <v>0</v>
      </c>
      <c r="H14" s="107">
        <v>0</v>
      </c>
      <c r="I14" s="107">
        <v>0</v>
      </c>
      <c r="J14" s="107">
        <v>0</v>
      </c>
      <c r="K14" s="107">
        <v>0</v>
      </c>
      <c r="L14" s="107">
        <v>0</v>
      </c>
      <c r="M14" s="107">
        <v>0</v>
      </c>
      <c r="N14" s="107">
        <v>0</v>
      </c>
      <c r="O14" s="140"/>
      <c r="P14" s="140"/>
      <c r="Q14" s="140"/>
      <c r="R14" s="140"/>
      <c r="S14" s="140"/>
      <c r="T14" s="140"/>
      <c r="U14" s="140"/>
    </row>
    <row r="15" spans="1:21" ht="21" customHeight="1">
      <c r="A15" s="95" t="s">
        <v>38</v>
      </c>
      <c r="B15" s="94">
        <v>38</v>
      </c>
      <c r="C15" s="107">
        <v>97.368421052631575</v>
      </c>
      <c r="D15" s="107">
        <v>97.368421052631575</v>
      </c>
      <c r="E15" s="107">
        <v>0</v>
      </c>
      <c r="F15" s="107">
        <v>0</v>
      </c>
      <c r="G15" s="107">
        <v>0</v>
      </c>
      <c r="H15" s="107">
        <v>0</v>
      </c>
      <c r="I15" s="107">
        <v>0</v>
      </c>
      <c r="J15" s="107">
        <v>0</v>
      </c>
      <c r="K15" s="107">
        <v>0</v>
      </c>
      <c r="L15" s="107">
        <v>2.6315789473684208</v>
      </c>
      <c r="M15" s="107">
        <v>0</v>
      </c>
      <c r="N15" s="107">
        <v>0</v>
      </c>
      <c r="O15" s="140"/>
      <c r="P15" s="140"/>
      <c r="Q15" s="140"/>
      <c r="R15" s="140"/>
      <c r="S15" s="140"/>
      <c r="T15" s="140"/>
      <c r="U15" s="140"/>
    </row>
    <row r="16" spans="1:21" ht="21" customHeight="1">
      <c r="A16" s="100" t="s">
        <v>10</v>
      </c>
      <c r="B16" s="99">
        <v>112</v>
      </c>
      <c r="C16" s="104">
        <v>44.855967078189302</v>
      </c>
      <c r="D16" s="104">
        <v>0</v>
      </c>
      <c r="E16" s="104">
        <v>0</v>
      </c>
      <c r="F16" s="104">
        <v>0</v>
      </c>
      <c r="G16" s="104">
        <v>0</v>
      </c>
      <c r="H16" s="104">
        <v>0</v>
      </c>
      <c r="I16" s="104">
        <v>0</v>
      </c>
      <c r="J16" s="104">
        <v>0</v>
      </c>
      <c r="K16" s="104">
        <v>0</v>
      </c>
      <c r="L16" s="104">
        <v>0</v>
      </c>
      <c r="M16" s="104">
        <v>0</v>
      </c>
      <c r="N16" s="104">
        <v>0</v>
      </c>
      <c r="O16" s="140"/>
      <c r="P16" s="140"/>
      <c r="Q16" s="140"/>
      <c r="R16" s="140"/>
      <c r="S16" s="140"/>
      <c r="T16" s="140"/>
      <c r="U16" s="140"/>
    </row>
    <row r="17" spans="1:21" ht="21" customHeight="1">
      <c r="A17" s="96" t="s">
        <v>11</v>
      </c>
      <c r="B17" s="141">
        <f>SUM(B5:B16)</f>
        <v>802</v>
      </c>
      <c r="C17" s="125">
        <v>72.136637642330882</v>
      </c>
      <c r="D17" s="125">
        <v>72.136637642330882</v>
      </c>
      <c r="E17" s="125">
        <v>0.46885465505693236</v>
      </c>
      <c r="F17" s="125">
        <v>6.6979236436704614E-2</v>
      </c>
      <c r="G17" s="125">
        <v>6.6979236436704614E-2</v>
      </c>
      <c r="H17" s="125">
        <v>6.6979236436704614E-2</v>
      </c>
      <c r="I17" s="125">
        <v>0.53583389149363692</v>
      </c>
      <c r="J17" s="125">
        <v>7.367716008037509</v>
      </c>
      <c r="K17" s="125">
        <v>2.0093770931011385</v>
      </c>
      <c r="L17" s="125">
        <v>6.430006697923643</v>
      </c>
      <c r="M17" s="125">
        <v>7.2337575351640995</v>
      </c>
      <c r="N17" s="125">
        <v>3.5498995311453454</v>
      </c>
      <c r="O17" s="140"/>
      <c r="P17" s="140"/>
      <c r="Q17" s="140"/>
      <c r="R17" s="140"/>
      <c r="S17" s="140"/>
      <c r="T17" s="140"/>
      <c r="U17" s="140"/>
    </row>
    <row r="18" spans="1:21" ht="21" customHeight="1">
      <c r="A18" s="98" t="s">
        <v>12</v>
      </c>
      <c r="B18" s="97"/>
      <c r="C18" s="113"/>
      <c r="D18" s="113"/>
      <c r="E18" s="113"/>
      <c r="F18" s="113"/>
      <c r="G18" s="113"/>
      <c r="H18" s="113"/>
      <c r="I18" s="113"/>
      <c r="J18" s="113"/>
      <c r="K18" s="113"/>
      <c r="L18" s="113"/>
      <c r="M18" s="113"/>
      <c r="N18" s="113"/>
      <c r="O18" s="140"/>
      <c r="P18" s="140"/>
      <c r="Q18" s="140"/>
      <c r="R18" s="140"/>
      <c r="S18" s="140"/>
      <c r="T18" s="140"/>
      <c r="U18" s="140"/>
    </row>
    <row r="19" spans="1:21" ht="21" customHeight="1">
      <c r="A19" s="147" t="s">
        <v>39</v>
      </c>
      <c r="B19" s="142">
        <v>91</v>
      </c>
      <c r="C19" s="104">
        <v>63.571428571428569</v>
      </c>
      <c r="D19" s="104">
        <v>63.571428571428569</v>
      </c>
      <c r="E19" s="104">
        <v>0.7142857142857143</v>
      </c>
      <c r="F19" s="104">
        <v>0</v>
      </c>
      <c r="G19" s="104">
        <v>0</v>
      </c>
      <c r="H19" s="104">
        <v>0</v>
      </c>
      <c r="I19" s="116">
        <v>0</v>
      </c>
      <c r="J19" s="116">
        <v>0.7142857142857143</v>
      </c>
      <c r="K19" s="116">
        <v>2.8571428571428572</v>
      </c>
      <c r="L19" s="116">
        <v>24.285714285714285</v>
      </c>
      <c r="M19" s="116">
        <v>2.1428571428571428</v>
      </c>
      <c r="N19" s="116">
        <v>5.7142857142857144</v>
      </c>
      <c r="O19" s="140"/>
      <c r="P19" s="140"/>
      <c r="Q19" s="140"/>
      <c r="R19" s="140"/>
      <c r="S19" s="140"/>
      <c r="T19" s="140"/>
      <c r="U19" s="140"/>
    </row>
    <row r="20" spans="1:21" ht="21" customHeight="1">
      <c r="A20" s="95" t="s">
        <v>40</v>
      </c>
      <c r="B20" s="143">
        <v>142</v>
      </c>
      <c r="C20" s="107">
        <v>55.660377358490564</v>
      </c>
      <c r="D20" s="107">
        <v>55.660377358490564</v>
      </c>
      <c r="E20" s="107">
        <v>0</v>
      </c>
      <c r="F20" s="107">
        <v>0</v>
      </c>
      <c r="G20" s="107">
        <v>0</v>
      </c>
      <c r="H20" s="107">
        <v>0</v>
      </c>
      <c r="I20" s="107">
        <v>2.358490566037736</v>
      </c>
      <c r="J20" s="107">
        <v>38.679245283018872</v>
      </c>
      <c r="K20" s="107">
        <v>2.8301886792452833</v>
      </c>
      <c r="L20" s="107">
        <v>0</v>
      </c>
      <c r="M20" s="107">
        <v>0.47169811320754718</v>
      </c>
      <c r="N20" s="107">
        <v>0</v>
      </c>
      <c r="O20" s="140"/>
      <c r="P20" s="140"/>
      <c r="Q20" s="140"/>
      <c r="R20" s="140"/>
      <c r="S20" s="140"/>
      <c r="T20" s="140"/>
      <c r="U20" s="140"/>
    </row>
    <row r="21" spans="1:21" ht="21" customHeight="1">
      <c r="A21" s="100" t="s">
        <v>13</v>
      </c>
      <c r="B21" s="144">
        <v>107</v>
      </c>
      <c r="C21" s="116">
        <v>62.666666666666671</v>
      </c>
      <c r="D21" s="116">
        <v>62.666666666666671</v>
      </c>
      <c r="E21" s="116">
        <v>0</v>
      </c>
      <c r="F21" s="116">
        <v>0</v>
      </c>
      <c r="G21" s="116">
        <v>0</v>
      </c>
      <c r="H21" s="116">
        <v>0</v>
      </c>
      <c r="I21" s="116">
        <v>1.3333333333333335</v>
      </c>
      <c r="J21" s="116">
        <v>8</v>
      </c>
      <c r="K21" s="116">
        <v>8.6666666666666679</v>
      </c>
      <c r="L21" s="116">
        <v>2.666666666666667</v>
      </c>
      <c r="M21" s="116">
        <v>0.66666666666666674</v>
      </c>
      <c r="N21" s="116">
        <v>16</v>
      </c>
      <c r="O21" s="140"/>
      <c r="P21" s="140"/>
      <c r="Q21" s="140"/>
      <c r="R21" s="140"/>
      <c r="S21" s="140"/>
      <c r="T21" s="140"/>
      <c r="U21" s="140"/>
    </row>
    <row r="22" spans="1:21" ht="21" customHeight="1" thickBot="1">
      <c r="A22" s="101" t="s">
        <v>11</v>
      </c>
      <c r="B22" s="145">
        <v>340</v>
      </c>
      <c r="C22" s="150">
        <v>59.960159362549803</v>
      </c>
      <c r="D22" s="150">
        <v>0</v>
      </c>
      <c r="E22" s="150">
        <v>0</v>
      </c>
      <c r="F22" s="150">
        <v>0</v>
      </c>
      <c r="G22" s="150">
        <v>0</v>
      </c>
      <c r="H22" s="150">
        <v>0</v>
      </c>
      <c r="I22" s="150">
        <v>0</v>
      </c>
      <c r="J22" s="150">
        <v>0</v>
      </c>
      <c r="K22" s="150">
        <v>0</v>
      </c>
      <c r="L22" s="150">
        <v>0</v>
      </c>
      <c r="M22" s="150">
        <v>0</v>
      </c>
      <c r="N22" s="150">
        <v>0</v>
      </c>
      <c r="O22" s="140"/>
      <c r="P22" s="140"/>
      <c r="Q22" s="140"/>
      <c r="R22" s="140"/>
      <c r="S22" s="140"/>
      <c r="T22" s="140"/>
      <c r="U22" s="140"/>
    </row>
    <row r="23" spans="1:21" ht="21" customHeight="1" thickTop="1" thickBot="1">
      <c r="A23" s="102" t="s">
        <v>14</v>
      </c>
      <c r="B23" s="146">
        <v>1142</v>
      </c>
      <c r="C23" s="122">
        <v>72.136637642330882</v>
      </c>
      <c r="D23" s="122">
        <v>72.136637642330882</v>
      </c>
      <c r="E23" s="122">
        <v>0.46885465505693236</v>
      </c>
      <c r="F23" s="122">
        <v>6.6979236436704614E-2</v>
      </c>
      <c r="G23" s="122">
        <v>6.6979236436704614E-2</v>
      </c>
      <c r="H23" s="122">
        <v>6.6979236436704614E-2</v>
      </c>
      <c r="I23" s="122">
        <v>0.53583389149363692</v>
      </c>
      <c r="J23" s="122">
        <v>7.367716008037509</v>
      </c>
      <c r="K23" s="122">
        <v>2.0093770931011385</v>
      </c>
      <c r="L23" s="122">
        <v>6.430006697923643</v>
      </c>
      <c r="M23" s="122">
        <v>7.2337575351640995</v>
      </c>
      <c r="N23" s="122">
        <v>3.5498995311453454</v>
      </c>
      <c r="O23" s="140"/>
      <c r="P23" s="140"/>
      <c r="Q23" s="140"/>
      <c r="R23" s="140"/>
      <c r="S23" s="140"/>
      <c r="T23" s="140"/>
      <c r="U23" s="140"/>
    </row>
    <row r="24" spans="1:21" ht="8.25" customHeight="1" thickTop="1">
      <c r="A24" s="148"/>
      <c r="B24" s="148"/>
      <c r="C24" s="148"/>
      <c r="D24" s="148"/>
      <c r="E24" s="148"/>
      <c r="F24" s="148"/>
      <c r="G24" s="148"/>
      <c r="H24" s="148"/>
      <c r="I24" s="148"/>
      <c r="J24" s="148"/>
      <c r="K24" s="148"/>
      <c r="L24" s="148"/>
      <c r="M24" s="148"/>
      <c r="N24" s="148"/>
      <c r="O24" s="140"/>
      <c r="P24" s="140"/>
      <c r="Q24" s="140"/>
      <c r="R24" s="140"/>
      <c r="S24" s="140"/>
      <c r="T24" s="140"/>
      <c r="U24" s="140"/>
    </row>
    <row r="25" spans="1:21" ht="33" customHeight="1">
      <c r="A25" s="535"/>
      <c r="B25" s="535"/>
      <c r="C25" s="535"/>
      <c r="D25" s="535"/>
      <c r="E25" s="535"/>
      <c r="F25" s="535"/>
      <c r="G25" s="535"/>
      <c r="H25" s="535"/>
      <c r="I25" s="535"/>
      <c r="J25" s="535"/>
      <c r="K25" s="535"/>
      <c r="L25" s="535"/>
      <c r="M25" s="535"/>
      <c r="N25" s="535"/>
      <c r="O25" s="149"/>
      <c r="P25" s="140"/>
      <c r="Q25" s="140"/>
      <c r="R25" s="140"/>
      <c r="S25" s="140"/>
      <c r="T25" s="140"/>
      <c r="U25" s="140"/>
    </row>
    <row r="26" spans="1:21" ht="8.25" customHeight="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</row>
    <row r="27" spans="1:21" ht="10.5" customHeight="1" thickBot="1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</row>
    <row r="28" spans="1:21" ht="21.75" customHeight="1">
      <c r="A28" s="511" t="s">
        <v>62</v>
      </c>
      <c r="B28" s="511"/>
      <c r="C28" s="511"/>
      <c r="D28" s="511"/>
      <c r="E28" s="511"/>
      <c r="F28" s="511"/>
      <c r="G28" s="511"/>
      <c r="H28" s="35"/>
      <c r="I28" s="35"/>
      <c r="J28" s="35"/>
      <c r="K28" s="35"/>
      <c r="L28" s="35"/>
      <c r="M28" s="35"/>
      <c r="N28" s="35"/>
    </row>
  </sheetData>
  <mergeCells count="7">
    <mergeCell ref="A28:G28"/>
    <mergeCell ref="A2:N2"/>
    <mergeCell ref="A1:N1"/>
    <mergeCell ref="A3:A4"/>
    <mergeCell ref="B3:B4"/>
    <mergeCell ref="C3:N3"/>
    <mergeCell ref="A25:N25"/>
  </mergeCells>
  <printOptions horizontalCentered="1"/>
  <pageMargins left="0.70866141732283472" right="0.70866141732283472" top="0.59055118110236227" bottom="0.19685039370078741" header="0.31496062992125984" footer="0.31496062992125984"/>
  <pageSetup paperSize="9" scale="9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O28"/>
  <sheetViews>
    <sheetView rightToLeft="1" view="pageBreakPreview" zoomScaleSheetLayoutView="100" workbookViewId="0">
      <selection activeCell="P4" sqref="P4"/>
    </sheetView>
  </sheetViews>
  <sheetFormatPr defaultRowHeight="14.25"/>
  <cols>
    <col min="1" max="1" width="8.375" customWidth="1"/>
    <col min="2" max="2" width="12.75" customWidth="1"/>
    <col min="3" max="3" width="7.875" customWidth="1"/>
    <col min="4" max="4" width="8.875" customWidth="1"/>
    <col min="5" max="5" width="8.25" customWidth="1"/>
    <col min="6" max="6" width="7.375" customWidth="1"/>
    <col min="7" max="7" width="7.875" customWidth="1"/>
    <col min="8" max="8" width="10.5" customWidth="1"/>
    <col min="9" max="9" width="8.375" customWidth="1"/>
    <col min="10" max="10" width="7.75" customWidth="1"/>
    <col min="11" max="11" width="8" customWidth="1"/>
    <col min="12" max="12" width="7.875" customWidth="1"/>
    <col min="13" max="13" width="7" customWidth="1"/>
    <col min="14" max="14" width="11.625" customWidth="1"/>
    <col min="15" max="15" width="10.875" customWidth="1"/>
  </cols>
  <sheetData>
    <row r="1" spans="1:15" ht="24.75" customHeight="1">
      <c r="A1" s="512" t="s">
        <v>139</v>
      </c>
      <c r="B1" s="512"/>
      <c r="C1" s="512"/>
      <c r="D1" s="512"/>
      <c r="E1" s="512"/>
      <c r="F1" s="512"/>
      <c r="G1" s="512"/>
      <c r="H1" s="512"/>
      <c r="I1" s="512"/>
      <c r="J1" s="512"/>
      <c r="K1" s="512"/>
      <c r="L1" s="512"/>
      <c r="M1" s="512"/>
      <c r="N1" s="512"/>
      <c r="O1" s="512"/>
    </row>
    <row r="2" spans="1:15" ht="27" customHeight="1" thickBot="1">
      <c r="A2" s="513" t="s">
        <v>94</v>
      </c>
      <c r="B2" s="513"/>
      <c r="C2" s="513"/>
      <c r="D2" s="513"/>
      <c r="E2" s="513"/>
      <c r="F2" s="513"/>
      <c r="G2" s="513"/>
      <c r="H2" s="513"/>
      <c r="I2" s="513"/>
      <c r="J2" s="513"/>
      <c r="K2" s="513"/>
      <c r="L2" s="513"/>
      <c r="M2" s="513"/>
      <c r="N2" s="513"/>
      <c r="O2" s="513"/>
    </row>
    <row r="3" spans="1:15" ht="22.5" customHeight="1" thickTop="1">
      <c r="A3" s="514" t="s">
        <v>0</v>
      </c>
      <c r="B3" s="516" t="s">
        <v>100</v>
      </c>
      <c r="C3" s="516"/>
      <c r="D3" s="516"/>
      <c r="E3" s="516"/>
      <c r="F3" s="516"/>
      <c r="G3" s="516"/>
      <c r="H3" s="516"/>
      <c r="I3" s="516"/>
      <c r="J3" s="516"/>
      <c r="K3" s="516"/>
      <c r="L3" s="516"/>
      <c r="M3" s="516"/>
      <c r="N3" s="516"/>
      <c r="O3" s="514" t="s">
        <v>107</v>
      </c>
    </row>
    <row r="4" spans="1:15" ht="34.5" customHeight="1">
      <c r="A4" s="515"/>
      <c r="B4" s="25" t="s">
        <v>22</v>
      </c>
      <c r="C4" s="25" t="s">
        <v>23</v>
      </c>
      <c r="D4" s="25" t="s">
        <v>24</v>
      </c>
      <c r="E4" s="25" t="s">
        <v>25</v>
      </c>
      <c r="F4" s="25" t="s">
        <v>26</v>
      </c>
      <c r="G4" s="25" t="s">
        <v>27</v>
      </c>
      <c r="H4" s="25" t="s">
        <v>28</v>
      </c>
      <c r="I4" s="25" t="s">
        <v>29</v>
      </c>
      <c r="J4" s="25" t="s">
        <v>30</v>
      </c>
      <c r="K4" s="25" t="s">
        <v>31</v>
      </c>
      <c r="L4" s="25" t="s">
        <v>32</v>
      </c>
      <c r="M4" s="25" t="s">
        <v>33</v>
      </c>
      <c r="N4" s="25" t="s">
        <v>96</v>
      </c>
      <c r="O4" s="515"/>
    </row>
    <row r="5" spans="1:15" ht="21" customHeight="1">
      <c r="A5" s="12" t="s">
        <v>1</v>
      </c>
      <c r="B5" s="375">
        <v>41057.000000000007</v>
      </c>
      <c r="C5" s="409">
        <v>0</v>
      </c>
      <c r="D5" s="409">
        <v>0</v>
      </c>
      <c r="E5" s="409">
        <v>0</v>
      </c>
      <c r="F5" s="409">
        <v>0</v>
      </c>
      <c r="G5" s="409">
        <v>0</v>
      </c>
      <c r="H5" s="409">
        <v>0</v>
      </c>
      <c r="I5" s="409">
        <v>0</v>
      </c>
      <c r="J5" s="409">
        <v>0</v>
      </c>
      <c r="K5" s="409">
        <v>0</v>
      </c>
      <c r="L5" s="409">
        <v>0</v>
      </c>
      <c r="M5" s="409">
        <v>0</v>
      </c>
      <c r="N5" s="375">
        <v>41057.000000000007</v>
      </c>
      <c r="O5" s="371">
        <v>41.755999999999972</v>
      </c>
    </row>
    <row r="6" spans="1:15" ht="21" customHeight="1">
      <c r="A6" s="12" t="s">
        <v>2</v>
      </c>
      <c r="B6" s="376">
        <v>62486</v>
      </c>
      <c r="C6" s="410">
        <v>450</v>
      </c>
      <c r="D6" s="410">
        <v>0</v>
      </c>
      <c r="E6" s="410">
        <v>0</v>
      </c>
      <c r="F6" s="410">
        <v>0</v>
      </c>
      <c r="G6" s="410">
        <v>0</v>
      </c>
      <c r="H6" s="376">
        <v>9084</v>
      </c>
      <c r="I6" s="376">
        <v>1900</v>
      </c>
      <c r="J6" s="410">
        <v>4.82</v>
      </c>
      <c r="K6" s="410">
        <v>0</v>
      </c>
      <c r="L6" s="410">
        <v>0</v>
      </c>
      <c r="M6" s="410">
        <v>0</v>
      </c>
      <c r="N6" s="376">
        <v>73924.819999999992</v>
      </c>
      <c r="O6" s="410">
        <v>12.239999999999998</v>
      </c>
    </row>
    <row r="7" spans="1:15" ht="21" customHeight="1">
      <c r="A7" s="12" t="s">
        <v>3</v>
      </c>
      <c r="B7" s="376">
        <v>360123.3000000001</v>
      </c>
      <c r="C7" s="410">
        <v>936</v>
      </c>
      <c r="D7" s="410">
        <v>0</v>
      </c>
      <c r="E7" s="410">
        <v>0</v>
      </c>
      <c r="F7" s="410">
        <v>0</v>
      </c>
      <c r="G7" s="410">
        <v>0</v>
      </c>
      <c r="H7" s="410">
        <v>0</v>
      </c>
      <c r="I7" s="410">
        <v>0</v>
      </c>
      <c r="J7" s="410">
        <v>0</v>
      </c>
      <c r="K7" s="410">
        <v>372</v>
      </c>
      <c r="L7" s="410">
        <v>28</v>
      </c>
      <c r="M7" s="410">
        <v>0</v>
      </c>
      <c r="N7" s="376">
        <v>361459.30000000005</v>
      </c>
      <c r="O7" s="410">
        <v>68.064000000000021</v>
      </c>
    </row>
    <row r="8" spans="1:15" ht="21" customHeight="1">
      <c r="A8" s="12" t="s">
        <v>4</v>
      </c>
      <c r="B8" s="376">
        <v>97878</v>
      </c>
      <c r="C8" s="410">
        <v>0</v>
      </c>
      <c r="D8" s="410">
        <v>0</v>
      </c>
      <c r="E8" s="410">
        <v>0</v>
      </c>
      <c r="F8" s="410">
        <v>0</v>
      </c>
      <c r="G8" s="410">
        <v>0</v>
      </c>
      <c r="H8" s="410">
        <v>0</v>
      </c>
      <c r="I8" s="376">
        <v>1200</v>
      </c>
      <c r="J8" s="410">
        <v>160.23000000000002</v>
      </c>
      <c r="K8" s="410">
        <v>0.4</v>
      </c>
      <c r="L8" s="410">
        <v>17.300000000000004</v>
      </c>
      <c r="M8" s="410">
        <v>0</v>
      </c>
      <c r="N8" s="376">
        <v>99255.930000000008</v>
      </c>
      <c r="O8" s="410">
        <v>128.23999999999992</v>
      </c>
    </row>
    <row r="9" spans="1:15" ht="21" customHeight="1">
      <c r="A9" s="12" t="s">
        <v>5</v>
      </c>
      <c r="B9" s="376">
        <v>76716.000000000029</v>
      </c>
      <c r="C9" s="410">
        <v>0</v>
      </c>
      <c r="D9" s="410">
        <v>0</v>
      </c>
      <c r="E9" s="410">
        <v>0</v>
      </c>
      <c r="F9" s="410">
        <v>0</v>
      </c>
      <c r="G9" s="410">
        <v>0</v>
      </c>
      <c r="H9" s="410">
        <v>0</v>
      </c>
      <c r="I9" s="410">
        <v>0</v>
      </c>
      <c r="J9" s="410">
        <v>165</v>
      </c>
      <c r="K9" s="410">
        <v>0</v>
      </c>
      <c r="L9" s="410">
        <v>0</v>
      </c>
      <c r="M9" s="410">
        <v>0</v>
      </c>
      <c r="N9" s="376">
        <v>76881.000000000029</v>
      </c>
      <c r="O9" s="410">
        <v>12.061999999999999</v>
      </c>
    </row>
    <row r="10" spans="1:15" ht="21" customHeight="1">
      <c r="A10" s="12" t="s">
        <v>6</v>
      </c>
      <c r="B10" s="376">
        <v>44106.999999999993</v>
      </c>
      <c r="C10" s="410">
        <v>0</v>
      </c>
      <c r="D10" s="410">
        <v>0</v>
      </c>
      <c r="E10" s="410">
        <v>0</v>
      </c>
      <c r="F10" s="410">
        <v>0</v>
      </c>
      <c r="G10" s="410">
        <v>0</v>
      </c>
      <c r="H10" s="410">
        <v>0</v>
      </c>
      <c r="I10" s="410">
        <v>312</v>
      </c>
      <c r="J10" s="410">
        <v>0</v>
      </c>
      <c r="K10" s="410">
        <v>0</v>
      </c>
      <c r="L10" s="410">
        <v>0</v>
      </c>
      <c r="M10" s="410">
        <v>0</v>
      </c>
      <c r="N10" s="376">
        <v>44418.999999999978</v>
      </c>
      <c r="O10" s="410">
        <v>10.155999999999999</v>
      </c>
    </row>
    <row r="11" spans="1:15" ht="21" customHeight="1">
      <c r="A11" s="12" t="s">
        <v>7</v>
      </c>
      <c r="B11" s="376">
        <v>68788</v>
      </c>
      <c r="C11" s="410">
        <v>0</v>
      </c>
      <c r="D11" s="410">
        <v>0</v>
      </c>
      <c r="E11" s="410">
        <v>0</v>
      </c>
      <c r="F11" s="410">
        <v>0</v>
      </c>
      <c r="G11" s="410">
        <v>0</v>
      </c>
      <c r="H11" s="410">
        <v>0</v>
      </c>
      <c r="I11" s="410">
        <v>0</v>
      </c>
      <c r="J11" s="410">
        <v>1.32</v>
      </c>
      <c r="K11" s="410">
        <v>43</v>
      </c>
      <c r="L11" s="410">
        <v>1</v>
      </c>
      <c r="M11" s="410">
        <v>0</v>
      </c>
      <c r="N11" s="376">
        <v>68833.319999999992</v>
      </c>
      <c r="O11" s="410">
        <v>17.603999999999992</v>
      </c>
    </row>
    <row r="12" spans="1:15" ht="21" customHeight="1">
      <c r="A12" s="12" t="s">
        <v>8</v>
      </c>
      <c r="B12" s="376">
        <v>50961</v>
      </c>
      <c r="C12" s="410">
        <v>0</v>
      </c>
      <c r="D12" s="410">
        <v>0</v>
      </c>
      <c r="E12" s="410">
        <v>0</v>
      </c>
      <c r="F12" s="410">
        <v>0</v>
      </c>
      <c r="G12" s="410">
        <v>0</v>
      </c>
      <c r="H12" s="410">
        <v>240</v>
      </c>
      <c r="I12" s="376">
        <v>0</v>
      </c>
      <c r="J12" s="410">
        <v>1</v>
      </c>
      <c r="K12" s="410">
        <v>0</v>
      </c>
      <c r="L12" s="410">
        <v>0</v>
      </c>
      <c r="M12" s="410">
        <v>0</v>
      </c>
      <c r="N12" s="376">
        <v>51201.999999999993</v>
      </c>
      <c r="O12" s="410">
        <v>23.114000000000001</v>
      </c>
    </row>
    <row r="13" spans="1:15" ht="21" customHeight="1">
      <c r="A13" s="12" t="s">
        <v>9</v>
      </c>
      <c r="B13" s="376">
        <v>35655.599999999991</v>
      </c>
      <c r="C13" s="410">
        <v>0</v>
      </c>
      <c r="D13" s="410">
        <v>0</v>
      </c>
      <c r="E13" s="410">
        <v>0</v>
      </c>
      <c r="F13" s="410">
        <v>0</v>
      </c>
      <c r="G13" s="410">
        <v>0</v>
      </c>
      <c r="H13" s="410">
        <v>0</v>
      </c>
      <c r="I13" s="376">
        <v>1200</v>
      </c>
      <c r="J13" s="410">
        <v>0</v>
      </c>
      <c r="K13" s="410">
        <v>0</v>
      </c>
      <c r="L13" s="410">
        <v>0</v>
      </c>
      <c r="M13" s="410">
        <v>0</v>
      </c>
      <c r="N13" s="376">
        <v>36855.600000000006</v>
      </c>
      <c r="O13" s="410">
        <v>5.6939999999999991</v>
      </c>
    </row>
    <row r="14" spans="1:15" ht="21" customHeight="1">
      <c r="A14" s="12" t="s">
        <v>37</v>
      </c>
      <c r="B14" s="376">
        <v>100582</v>
      </c>
      <c r="C14" s="410">
        <v>0</v>
      </c>
      <c r="D14" s="410">
        <v>0</v>
      </c>
      <c r="E14" s="410">
        <v>0</v>
      </c>
      <c r="F14" s="410">
        <v>0</v>
      </c>
      <c r="G14" s="410">
        <v>0</v>
      </c>
      <c r="H14" s="410">
        <v>0</v>
      </c>
      <c r="I14" s="410">
        <v>0</v>
      </c>
      <c r="J14" s="410">
        <v>0</v>
      </c>
      <c r="K14" s="410">
        <v>0</v>
      </c>
      <c r="L14" s="410">
        <v>0</v>
      </c>
      <c r="M14" s="410">
        <v>0</v>
      </c>
      <c r="N14" s="376">
        <v>100582</v>
      </c>
      <c r="O14" s="410">
        <v>16.011999999999997</v>
      </c>
    </row>
    <row r="15" spans="1:15" ht="21" customHeight="1">
      <c r="A15" s="12" t="s">
        <v>38</v>
      </c>
      <c r="B15" s="376">
        <v>38250</v>
      </c>
      <c r="C15" s="410">
        <v>0</v>
      </c>
      <c r="D15" s="410">
        <v>0</v>
      </c>
      <c r="E15" s="410">
        <v>0</v>
      </c>
      <c r="F15" s="410">
        <v>0</v>
      </c>
      <c r="G15" s="410">
        <v>0</v>
      </c>
      <c r="H15" s="410">
        <v>0</v>
      </c>
      <c r="I15" s="410">
        <v>0</v>
      </c>
      <c r="J15" s="410">
        <v>6</v>
      </c>
      <c r="K15" s="410">
        <v>0</v>
      </c>
      <c r="L15" s="410">
        <v>0</v>
      </c>
      <c r="M15" s="410">
        <v>0</v>
      </c>
      <c r="N15" s="376">
        <v>38255.999999999993</v>
      </c>
      <c r="O15" s="410">
        <v>62.427999999999997</v>
      </c>
    </row>
    <row r="16" spans="1:15" ht="21" customHeight="1" thickBot="1">
      <c r="A16" s="13" t="s">
        <v>10</v>
      </c>
      <c r="B16" s="375">
        <v>164403.00000000006</v>
      </c>
      <c r="C16" s="375">
        <v>538</v>
      </c>
      <c r="D16" s="409">
        <v>0</v>
      </c>
      <c r="E16" s="409">
        <v>0</v>
      </c>
      <c r="F16" s="409">
        <v>0</v>
      </c>
      <c r="G16" s="409">
        <v>0</v>
      </c>
      <c r="H16" s="409">
        <v>26</v>
      </c>
      <c r="I16" s="409">
        <v>192</v>
      </c>
      <c r="J16" s="409">
        <v>9.5499999999999972</v>
      </c>
      <c r="K16" s="375">
        <v>6150.9500000000025</v>
      </c>
      <c r="L16" s="409">
        <v>19.790000000000003</v>
      </c>
      <c r="M16" s="409">
        <v>0</v>
      </c>
      <c r="N16" s="375">
        <v>171339.28999999992</v>
      </c>
      <c r="O16" s="409">
        <v>136.69599999999997</v>
      </c>
    </row>
    <row r="17" spans="1:15" ht="21" customHeight="1" thickTop="1" thickBot="1">
      <c r="A17" s="208" t="s">
        <v>11</v>
      </c>
      <c r="B17" s="386">
        <f>SUM(B5:B16)</f>
        <v>1141006.9000000001</v>
      </c>
      <c r="C17" s="386">
        <f t="shared" ref="C17:N17" si="0">SUM(C5:C16)</f>
        <v>1924</v>
      </c>
      <c r="D17" s="411">
        <f t="shared" si="0"/>
        <v>0</v>
      </c>
      <c r="E17" s="411">
        <f t="shared" si="0"/>
        <v>0</v>
      </c>
      <c r="F17" s="411">
        <f t="shared" si="0"/>
        <v>0</v>
      </c>
      <c r="G17" s="411">
        <f t="shared" si="0"/>
        <v>0</v>
      </c>
      <c r="H17" s="386">
        <f t="shared" si="0"/>
        <v>9350</v>
      </c>
      <c r="I17" s="386">
        <f t="shared" si="0"/>
        <v>4804</v>
      </c>
      <c r="J17" s="386">
        <f t="shared" si="0"/>
        <v>347.92</v>
      </c>
      <c r="K17" s="386">
        <f t="shared" si="0"/>
        <v>6566.3500000000022</v>
      </c>
      <c r="L17" s="411">
        <f t="shared" si="0"/>
        <v>66.09</v>
      </c>
      <c r="M17" s="411">
        <f t="shared" si="0"/>
        <v>0</v>
      </c>
      <c r="N17" s="386">
        <f t="shared" si="0"/>
        <v>1164065.2599999998</v>
      </c>
      <c r="O17" s="411">
        <v>534.06599999999992</v>
      </c>
    </row>
    <row r="18" spans="1:15" ht="21" customHeight="1" thickTop="1" thickBot="1">
      <c r="A18" s="213" t="s">
        <v>12</v>
      </c>
      <c r="B18" s="378"/>
      <c r="C18" s="378"/>
      <c r="D18" s="380"/>
      <c r="E18" s="380"/>
      <c r="F18" s="380"/>
      <c r="G18" s="380"/>
      <c r="H18" s="380"/>
      <c r="I18" s="380"/>
      <c r="J18" s="380"/>
      <c r="K18" s="380"/>
      <c r="L18" s="380"/>
      <c r="M18" s="380"/>
      <c r="N18" s="378"/>
      <c r="O18" s="380"/>
    </row>
    <row r="19" spans="1:15" ht="21" customHeight="1" thickTop="1">
      <c r="A19" s="52" t="s">
        <v>39</v>
      </c>
      <c r="B19" s="375">
        <v>138799.00000000003</v>
      </c>
      <c r="C19" s="375">
        <v>1122</v>
      </c>
      <c r="D19" s="409">
        <v>0</v>
      </c>
      <c r="E19" s="409">
        <v>0</v>
      </c>
      <c r="F19" s="409">
        <v>0</v>
      </c>
      <c r="G19" s="409">
        <v>0</v>
      </c>
      <c r="H19" s="375">
        <v>600</v>
      </c>
      <c r="I19" s="375">
        <v>436</v>
      </c>
      <c r="J19" s="409">
        <v>306.38</v>
      </c>
      <c r="K19" s="375">
        <v>2012.0000000000002</v>
      </c>
      <c r="L19" s="409">
        <v>96.399999999999991</v>
      </c>
      <c r="M19" s="409">
        <v>0</v>
      </c>
      <c r="N19" s="375">
        <v>143371.78</v>
      </c>
      <c r="O19" s="409">
        <v>436.47199999999998</v>
      </c>
    </row>
    <row r="20" spans="1:15" ht="21" customHeight="1">
      <c r="A20" s="12" t="s">
        <v>40</v>
      </c>
      <c r="B20" s="376">
        <v>128154.04999999993</v>
      </c>
      <c r="C20" s="410">
        <v>0</v>
      </c>
      <c r="D20" s="410">
        <v>0</v>
      </c>
      <c r="E20" s="410">
        <v>0</v>
      </c>
      <c r="F20" s="410">
        <v>0</v>
      </c>
      <c r="G20" s="376">
        <v>659.5</v>
      </c>
      <c r="H20" s="376">
        <v>67093.06</v>
      </c>
      <c r="I20" s="376">
        <v>5830</v>
      </c>
      <c r="J20" s="410">
        <v>0</v>
      </c>
      <c r="K20" s="376">
        <v>453.7</v>
      </c>
      <c r="L20" s="410">
        <v>0</v>
      </c>
      <c r="M20" s="410">
        <v>0</v>
      </c>
      <c r="N20" s="376">
        <v>202190.31000000006</v>
      </c>
      <c r="O20" s="410">
        <v>32.120000000000005</v>
      </c>
    </row>
    <row r="21" spans="1:15" ht="21" customHeight="1" thickBot="1">
      <c r="A21" s="13" t="s">
        <v>13</v>
      </c>
      <c r="B21" s="379">
        <v>133466</v>
      </c>
      <c r="C21" s="371">
        <v>0</v>
      </c>
      <c r="D21" s="371">
        <v>0</v>
      </c>
      <c r="E21" s="371">
        <v>0</v>
      </c>
      <c r="F21" s="371">
        <v>0</v>
      </c>
      <c r="G21" s="379">
        <v>660</v>
      </c>
      <c r="H21" s="379">
        <v>14291</v>
      </c>
      <c r="I21" s="379">
        <v>2831.2</v>
      </c>
      <c r="J21" s="371">
        <v>15.2</v>
      </c>
      <c r="K21" s="379">
        <v>144</v>
      </c>
      <c r="L21" s="371">
        <v>116</v>
      </c>
      <c r="M21" s="371">
        <v>0</v>
      </c>
      <c r="N21" s="379">
        <v>151523.4</v>
      </c>
      <c r="O21" s="371">
        <v>85.958000000000013</v>
      </c>
    </row>
    <row r="22" spans="1:15" ht="21" customHeight="1" thickTop="1" thickBot="1">
      <c r="A22" s="208" t="s">
        <v>11</v>
      </c>
      <c r="B22" s="412">
        <f>SUM(B19:B21)</f>
        <v>400419.04999999993</v>
      </c>
      <c r="C22" s="412">
        <f t="shared" ref="C22:N22" si="1">SUM(C19:C21)</f>
        <v>1122</v>
      </c>
      <c r="D22" s="408">
        <f t="shared" si="1"/>
        <v>0</v>
      </c>
      <c r="E22" s="408">
        <f t="shared" si="1"/>
        <v>0</v>
      </c>
      <c r="F22" s="408">
        <f t="shared" si="1"/>
        <v>0</v>
      </c>
      <c r="G22" s="412">
        <f t="shared" si="1"/>
        <v>1319.5</v>
      </c>
      <c r="H22" s="412">
        <f t="shared" si="1"/>
        <v>81984.06</v>
      </c>
      <c r="I22" s="412">
        <f t="shared" si="1"/>
        <v>9097.2000000000007</v>
      </c>
      <c r="J22" s="408">
        <f t="shared" si="1"/>
        <v>321.58</v>
      </c>
      <c r="K22" s="412">
        <f t="shared" si="1"/>
        <v>2609.7000000000003</v>
      </c>
      <c r="L22" s="408">
        <f t="shared" si="1"/>
        <v>212.39999999999998</v>
      </c>
      <c r="M22" s="408">
        <f t="shared" si="1"/>
        <v>0</v>
      </c>
      <c r="N22" s="412">
        <f t="shared" si="1"/>
        <v>497085.49000000011</v>
      </c>
      <c r="O22" s="408">
        <v>554.54999999999995</v>
      </c>
    </row>
    <row r="23" spans="1:15" ht="21" customHeight="1" thickTop="1" thickBot="1">
      <c r="A23" s="28" t="s">
        <v>14</v>
      </c>
      <c r="B23" s="378">
        <f>B22+B17</f>
        <v>1541425.9500000002</v>
      </c>
      <c r="C23" s="378">
        <f t="shared" ref="C23:N23" si="2">C22+C17</f>
        <v>3046</v>
      </c>
      <c r="D23" s="380">
        <f t="shared" si="2"/>
        <v>0</v>
      </c>
      <c r="E23" s="380">
        <f t="shared" si="2"/>
        <v>0</v>
      </c>
      <c r="F23" s="380">
        <f t="shared" si="2"/>
        <v>0</v>
      </c>
      <c r="G23" s="378">
        <f t="shared" si="2"/>
        <v>1319.5</v>
      </c>
      <c r="H23" s="378">
        <f t="shared" si="2"/>
        <v>91334.06</v>
      </c>
      <c r="I23" s="378">
        <f t="shared" si="2"/>
        <v>13901.2</v>
      </c>
      <c r="J23" s="380">
        <f t="shared" si="2"/>
        <v>669.5</v>
      </c>
      <c r="K23" s="378">
        <f t="shared" si="2"/>
        <v>9176.0500000000029</v>
      </c>
      <c r="L23" s="380">
        <f t="shared" si="2"/>
        <v>278.49</v>
      </c>
      <c r="M23" s="380">
        <f t="shared" si="2"/>
        <v>0</v>
      </c>
      <c r="N23" s="378">
        <f t="shared" si="2"/>
        <v>1661150.75</v>
      </c>
      <c r="O23" s="378">
        <v>1088.6159999999993</v>
      </c>
    </row>
    <row r="24" spans="1:15" ht="27" customHeight="1" thickTop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</row>
    <row r="25" spans="1:15" ht="20.25" customHeight="1">
      <c r="A25" s="510"/>
      <c r="B25" s="510"/>
      <c r="C25" s="510"/>
      <c r="D25" s="510"/>
      <c r="E25" s="510"/>
      <c r="F25" s="510"/>
      <c r="G25" s="510"/>
      <c r="H25" s="510"/>
      <c r="I25" s="510"/>
      <c r="J25" s="510"/>
      <c r="K25" s="510"/>
      <c r="L25" s="510"/>
      <c r="M25" s="510"/>
      <c r="N25" s="510"/>
      <c r="O25" s="510"/>
    </row>
    <row r="26" spans="1:15" ht="12.75" customHeight="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</row>
    <row r="27" spans="1:15" ht="12" customHeight="1" thickBot="1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</row>
    <row r="28" spans="1:15" ht="22.5" customHeight="1">
      <c r="A28" s="511" t="s">
        <v>62</v>
      </c>
      <c r="B28" s="511"/>
      <c r="C28" s="511"/>
      <c r="D28" s="511"/>
      <c r="E28" s="511"/>
      <c r="F28" s="511"/>
      <c r="G28" s="35"/>
      <c r="H28" s="507">
        <v>170</v>
      </c>
      <c r="I28" s="35"/>
      <c r="J28" s="35"/>
      <c r="K28" s="35"/>
      <c r="L28" s="35"/>
      <c r="M28" s="35"/>
      <c r="N28" s="35"/>
      <c r="O28" s="35"/>
    </row>
  </sheetData>
  <mergeCells count="7">
    <mergeCell ref="A25:O25"/>
    <mergeCell ref="A28:F28"/>
    <mergeCell ref="B3:N3"/>
    <mergeCell ref="A1:O1"/>
    <mergeCell ref="A2:O2"/>
    <mergeCell ref="A3:A4"/>
    <mergeCell ref="O3:O4"/>
  </mergeCells>
  <printOptions horizontalCentered="1"/>
  <pageMargins left="0.70866141732283472" right="0.70866141732283472" top="0.59055118110236227" bottom="0.19685039370078741" header="0.31496062992125984" footer="0.31496062992125984"/>
  <pageSetup paperSize="9" scale="9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0000"/>
  </sheetPr>
  <dimension ref="A1:O28"/>
  <sheetViews>
    <sheetView rightToLeft="1" view="pageBreakPreview" topLeftCell="A4" zoomScaleSheetLayoutView="100" workbookViewId="0">
      <selection activeCell="A25" sqref="A25:O25"/>
    </sheetView>
  </sheetViews>
  <sheetFormatPr defaultRowHeight="14.25"/>
  <cols>
    <col min="1" max="1" width="12.625" customWidth="1"/>
    <col min="2" max="2" width="10.75" customWidth="1"/>
    <col min="3" max="3" width="8.625" customWidth="1"/>
    <col min="4" max="4" width="7" customWidth="1"/>
    <col min="5" max="5" width="7.375" customWidth="1"/>
    <col min="6" max="6" width="6.375" customWidth="1"/>
    <col min="7" max="7" width="8.625" customWidth="1"/>
    <col min="8" max="8" width="7.875" customWidth="1"/>
    <col min="9" max="9" width="6.75" customWidth="1"/>
    <col min="10" max="10" width="7.875" customWidth="1"/>
    <col min="11" max="11" width="7.75" customWidth="1"/>
    <col min="12" max="12" width="7.25" customWidth="1"/>
    <col min="13" max="13" width="7.875" customWidth="1"/>
    <col min="14" max="14" width="8.125" customWidth="1"/>
    <col min="15" max="15" width="11.125" customWidth="1"/>
  </cols>
  <sheetData>
    <row r="1" spans="1:15" ht="24.75" customHeight="1">
      <c r="A1" s="512" t="s">
        <v>101</v>
      </c>
      <c r="B1" s="512"/>
      <c r="C1" s="512"/>
      <c r="D1" s="512"/>
      <c r="E1" s="512"/>
      <c r="F1" s="512"/>
      <c r="G1" s="512"/>
      <c r="H1" s="512"/>
      <c r="I1" s="512"/>
      <c r="J1" s="512"/>
      <c r="K1" s="512"/>
      <c r="L1" s="512"/>
      <c r="M1" s="512"/>
      <c r="N1" s="512"/>
      <c r="O1" s="512"/>
    </row>
    <row r="2" spans="1:15" ht="27" customHeight="1" thickBot="1">
      <c r="A2" s="513" t="s">
        <v>55</v>
      </c>
      <c r="B2" s="513"/>
      <c r="C2" s="513"/>
      <c r="D2" s="513"/>
      <c r="E2" s="513"/>
      <c r="F2" s="513"/>
      <c r="G2" s="513"/>
      <c r="H2" s="513"/>
      <c r="I2" s="513"/>
      <c r="J2" s="513"/>
      <c r="K2" s="513"/>
      <c r="L2" s="513"/>
      <c r="M2" s="513"/>
      <c r="N2" s="513"/>
      <c r="O2" s="513"/>
    </row>
    <row r="3" spans="1:15" ht="22.5" customHeight="1" thickTop="1">
      <c r="A3" s="514" t="s">
        <v>0</v>
      </c>
      <c r="B3" s="514" t="s">
        <v>21</v>
      </c>
      <c r="C3" s="516" t="s">
        <v>67</v>
      </c>
      <c r="D3" s="516"/>
      <c r="E3" s="516"/>
      <c r="F3" s="516"/>
      <c r="G3" s="516"/>
      <c r="H3" s="516"/>
      <c r="I3" s="516"/>
      <c r="J3" s="516"/>
      <c r="K3" s="516"/>
      <c r="L3" s="516"/>
      <c r="M3" s="516"/>
      <c r="N3" s="516"/>
      <c r="O3" s="514" t="s">
        <v>36</v>
      </c>
    </row>
    <row r="4" spans="1:15" ht="34.5" customHeight="1">
      <c r="A4" s="515"/>
      <c r="B4" s="515"/>
      <c r="C4" s="25" t="s">
        <v>22</v>
      </c>
      <c r="D4" s="25" t="s">
        <v>23</v>
      </c>
      <c r="E4" s="25" t="s">
        <v>24</v>
      </c>
      <c r="F4" s="25" t="s">
        <v>25</v>
      </c>
      <c r="G4" s="25" t="s">
        <v>26</v>
      </c>
      <c r="H4" s="25" t="s">
        <v>27</v>
      </c>
      <c r="I4" s="25" t="s">
        <v>28</v>
      </c>
      <c r="J4" s="25" t="s">
        <v>29</v>
      </c>
      <c r="K4" s="25" t="s">
        <v>30</v>
      </c>
      <c r="L4" s="25" t="s">
        <v>31</v>
      </c>
      <c r="M4" s="25" t="s">
        <v>32</v>
      </c>
      <c r="N4" s="25" t="s">
        <v>33</v>
      </c>
      <c r="O4" s="515"/>
    </row>
    <row r="5" spans="1:15" ht="21" customHeight="1">
      <c r="A5" s="12" t="s">
        <v>1</v>
      </c>
      <c r="B5" s="104">
        <v>41057.000000000007</v>
      </c>
      <c r="C5" s="104">
        <v>100</v>
      </c>
      <c r="D5" s="104">
        <v>0</v>
      </c>
      <c r="E5" s="104">
        <v>0</v>
      </c>
      <c r="F5" s="104">
        <v>0</v>
      </c>
      <c r="G5" s="104">
        <v>0</v>
      </c>
      <c r="H5" s="104">
        <v>0</v>
      </c>
      <c r="I5" s="104">
        <v>0</v>
      </c>
      <c r="J5" s="104">
        <v>0</v>
      </c>
      <c r="K5" s="104">
        <v>0</v>
      </c>
      <c r="L5" s="104">
        <v>0</v>
      </c>
      <c r="M5" s="104">
        <v>0</v>
      </c>
      <c r="N5" s="104">
        <v>0</v>
      </c>
      <c r="O5" s="116">
        <v>100</v>
      </c>
    </row>
    <row r="6" spans="1:15" ht="21" customHeight="1">
      <c r="A6" s="12" t="s">
        <v>2</v>
      </c>
      <c r="B6" s="107">
        <v>73924.819999999992</v>
      </c>
      <c r="C6" s="107">
        <v>84.526414808991092</v>
      </c>
      <c r="D6" s="107">
        <v>0.60872654137000271</v>
      </c>
      <c r="E6" s="107">
        <v>0</v>
      </c>
      <c r="F6" s="107">
        <v>0</v>
      </c>
      <c r="G6" s="107">
        <v>0</v>
      </c>
      <c r="H6" s="107">
        <v>0</v>
      </c>
      <c r="I6" s="107">
        <v>12.288159781789123</v>
      </c>
      <c r="J6" s="107">
        <v>2.5701787302289003</v>
      </c>
      <c r="K6" s="107">
        <v>6.5201376208964736E-3</v>
      </c>
      <c r="L6" s="107">
        <v>0</v>
      </c>
      <c r="M6" s="107">
        <v>0</v>
      </c>
      <c r="N6" s="107">
        <v>0</v>
      </c>
      <c r="O6" s="107">
        <v>100</v>
      </c>
    </row>
    <row r="7" spans="1:15" ht="21" customHeight="1">
      <c r="A7" s="12" t="s">
        <v>3</v>
      </c>
      <c r="B7" s="107">
        <v>361459.30000000005</v>
      </c>
      <c r="C7" s="107">
        <v>99.63038715562169</v>
      </c>
      <c r="D7" s="107">
        <v>0.25895031612134473</v>
      </c>
      <c r="E7" s="107">
        <v>0</v>
      </c>
      <c r="F7" s="107">
        <v>0</v>
      </c>
      <c r="G7" s="107">
        <v>0</v>
      </c>
      <c r="H7" s="107">
        <v>0</v>
      </c>
      <c r="I7" s="107">
        <v>0</v>
      </c>
      <c r="J7" s="107">
        <v>0</v>
      </c>
      <c r="K7" s="107">
        <v>0</v>
      </c>
      <c r="L7" s="107">
        <v>0.10291615127899598</v>
      </c>
      <c r="M7" s="107">
        <v>7.7463769779889452E-3</v>
      </c>
      <c r="N7" s="107">
        <v>0</v>
      </c>
      <c r="O7" s="107">
        <v>100</v>
      </c>
    </row>
    <row r="8" spans="1:15" ht="21" customHeight="1">
      <c r="A8" s="12" t="s">
        <v>4</v>
      </c>
      <c r="B8" s="107">
        <v>99255.930000000008</v>
      </c>
      <c r="C8" s="107">
        <v>98.611740376620318</v>
      </c>
      <c r="D8" s="107">
        <v>0</v>
      </c>
      <c r="E8" s="107">
        <v>0</v>
      </c>
      <c r="F8" s="107">
        <v>0</v>
      </c>
      <c r="G8" s="107">
        <v>0</v>
      </c>
      <c r="H8" s="107">
        <v>0</v>
      </c>
      <c r="I8" s="107">
        <v>0</v>
      </c>
      <c r="J8" s="107">
        <v>1.2089957748620157</v>
      </c>
      <c r="K8" s="107">
        <v>0.16143116083845066</v>
      </c>
      <c r="L8" s="107">
        <v>4.0299859162067189E-4</v>
      </c>
      <c r="M8" s="107">
        <v>1.7429689087594066E-2</v>
      </c>
      <c r="N8" s="107">
        <v>0</v>
      </c>
      <c r="O8" s="107">
        <v>100</v>
      </c>
    </row>
    <row r="9" spans="1:15" ht="21" customHeight="1">
      <c r="A9" s="12" t="s">
        <v>5</v>
      </c>
      <c r="B9" s="107">
        <v>76881.000000000029</v>
      </c>
      <c r="C9" s="107">
        <v>99.78538260428455</v>
      </c>
      <c r="D9" s="107">
        <v>0</v>
      </c>
      <c r="E9" s="107">
        <v>0</v>
      </c>
      <c r="F9" s="107">
        <v>0</v>
      </c>
      <c r="G9" s="107">
        <v>0</v>
      </c>
      <c r="H9" s="107">
        <v>0</v>
      </c>
      <c r="I9" s="107">
        <v>0</v>
      </c>
      <c r="J9" s="107">
        <v>0</v>
      </c>
      <c r="K9" s="107">
        <v>0.21461739571545627</v>
      </c>
      <c r="L9" s="107">
        <v>0</v>
      </c>
      <c r="M9" s="107">
        <v>0</v>
      </c>
      <c r="N9" s="107">
        <v>0</v>
      </c>
      <c r="O9" s="107">
        <v>100</v>
      </c>
    </row>
    <row r="10" spans="1:15" ht="21" customHeight="1">
      <c r="A10" s="12" t="s">
        <v>6</v>
      </c>
      <c r="B10" s="107">
        <v>44418.999999999978</v>
      </c>
      <c r="C10" s="107">
        <v>99.297597874783349</v>
      </c>
      <c r="D10" s="107">
        <v>0</v>
      </c>
      <c r="E10" s="107">
        <v>0</v>
      </c>
      <c r="F10" s="107">
        <v>0</v>
      </c>
      <c r="G10" s="107">
        <v>0</v>
      </c>
      <c r="H10" s="107">
        <v>0</v>
      </c>
      <c r="I10" s="107">
        <v>0</v>
      </c>
      <c r="J10" s="107">
        <v>0.70240212521668688</v>
      </c>
      <c r="K10" s="107">
        <v>0</v>
      </c>
      <c r="L10" s="107">
        <v>0</v>
      </c>
      <c r="M10" s="107">
        <v>0</v>
      </c>
      <c r="N10" s="107">
        <v>0</v>
      </c>
      <c r="O10" s="107">
        <v>100</v>
      </c>
    </row>
    <row r="11" spans="1:15" ht="21" customHeight="1">
      <c r="A11" s="12" t="s">
        <v>7</v>
      </c>
      <c r="B11" s="107">
        <v>68833.319999999992</v>
      </c>
      <c r="C11" s="107">
        <v>99.934159793541852</v>
      </c>
      <c r="D11" s="107">
        <v>0</v>
      </c>
      <c r="E11" s="107">
        <v>0</v>
      </c>
      <c r="F11" s="107">
        <v>0</v>
      </c>
      <c r="G11" s="107">
        <v>0</v>
      </c>
      <c r="H11" s="107">
        <v>0</v>
      </c>
      <c r="I11" s="107">
        <v>0</v>
      </c>
      <c r="J11" s="107">
        <v>0</v>
      </c>
      <c r="K11" s="107">
        <v>1.9176759162568364E-3</v>
      </c>
      <c r="L11" s="107">
        <v>6.2469745756851491E-2</v>
      </c>
      <c r="M11" s="107">
        <v>1.4527847850430578E-3</v>
      </c>
      <c r="N11" s="107">
        <v>0</v>
      </c>
      <c r="O11" s="107">
        <v>100</v>
      </c>
    </row>
    <row r="12" spans="1:15" ht="21" customHeight="1">
      <c r="A12" s="12" t="s">
        <v>8</v>
      </c>
      <c r="B12" s="107">
        <v>51201.999999999993</v>
      </c>
      <c r="C12" s="107">
        <v>99.529315261122633</v>
      </c>
      <c r="D12" s="107">
        <v>0</v>
      </c>
      <c r="E12" s="107">
        <v>0</v>
      </c>
      <c r="F12" s="107">
        <v>0</v>
      </c>
      <c r="G12" s="107">
        <v>0</v>
      </c>
      <c r="H12" s="107">
        <v>0</v>
      </c>
      <c r="I12" s="107">
        <v>0.46873169016835287</v>
      </c>
      <c r="J12" s="107">
        <v>0</v>
      </c>
      <c r="K12" s="107">
        <v>1.9530487090348037E-3</v>
      </c>
      <c r="L12" s="107">
        <v>0</v>
      </c>
      <c r="M12" s="107">
        <v>0</v>
      </c>
      <c r="N12" s="107">
        <v>0</v>
      </c>
      <c r="O12" s="107">
        <v>100</v>
      </c>
    </row>
    <row r="13" spans="1:15" ht="21" customHeight="1">
      <c r="A13" s="12" t="s">
        <v>9</v>
      </c>
      <c r="B13" s="107">
        <v>36855.600000000006</v>
      </c>
      <c r="C13" s="107">
        <v>96.744049750919771</v>
      </c>
      <c r="D13" s="107">
        <v>0</v>
      </c>
      <c r="E13" s="107">
        <v>0</v>
      </c>
      <c r="F13" s="107">
        <v>0</v>
      </c>
      <c r="G13" s="107">
        <v>0</v>
      </c>
      <c r="H13" s="107">
        <v>0</v>
      </c>
      <c r="I13" s="107">
        <v>0</v>
      </c>
      <c r="J13" s="107">
        <v>3.2559502490801937</v>
      </c>
      <c r="K13" s="107">
        <v>0</v>
      </c>
      <c r="L13" s="107">
        <v>0</v>
      </c>
      <c r="M13" s="107">
        <v>0</v>
      </c>
      <c r="N13" s="107">
        <v>0</v>
      </c>
      <c r="O13" s="107">
        <v>100</v>
      </c>
    </row>
    <row r="14" spans="1:15" ht="21" customHeight="1">
      <c r="A14" s="12" t="s">
        <v>37</v>
      </c>
      <c r="B14" s="107">
        <v>100582</v>
      </c>
      <c r="C14" s="107">
        <v>100</v>
      </c>
      <c r="D14" s="107">
        <v>0</v>
      </c>
      <c r="E14" s="107">
        <v>0</v>
      </c>
      <c r="F14" s="107">
        <v>0</v>
      </c>
      <c r="G14" s="107">
        <v>0</v>
      </c>
      <c r="H14" s="107">
        <v>0</v>
      </c>
      <c r="I14" s="107">
        <v>0</v>
      </c>
      <c r="J14" s="107">
        <v>0</v>
      </c>
      <c r="K14" s="107">
        <v>0</v>
      </c>
      <c r="L14" s="107">
        <v>0</v>
      </c>
      <c r="M14" s="107">
        <v>0</v>
      </c>
      <c r="N14" s="107">
        <v>0</v>
      </c>
      <c r="O14" s="107">
        <v>100</v>
      </c>
    </row>
    <row r="15" spans="1:15" ht="21" customHeight="1">
      <c r="A15" s="12" t="s">
        <v>38</v>
      </c>
      <c r="B15" s="107">
        <v>38255.999999999993</v>
      </c>
      <c r="C15" s="107">
        <v>99.984316185696372</v>
      </c>
      <c r="D15" s="107">
        <v>0</v>
      </c>
      <c r="E15" s="107">
        <v>0</v>
      </c>
      <c r="F15" s="107">
        <v>0</v>
      </c>
      <c r="G15" s="107">
        <v>0</v>
      </c>
      <c r="H15" s="107">
        <v>0</v>
      </c>
      <c r="I15" s="107">
        <v>0</v>
      </c>
      <c r="J15" s="107">
        <v>0</v>
      </c>
      <c r="K15" s="107">
        <v>1.568381430363865E-2</v>
      </c>
      <c r="L15" s="107">
        <v>0</v>
      </c>
      <c r="M15" s="107">
        <v>0</v>
      </c>
      <c r="N15" s="107">
        <v>0</v>
      </c>
      <c r="O15" s="107">
        <v>100</v>
      </c>
    </row>
    <row r="16" spans="1:15" ht="21" customHeight="1">
      <c r="A16" s="13" t="s">
        <v>10</v>
      </c>
      <c r="B16" s="104">
        <v>171339.28999999992</v>
      </c>
      <c r="C16" s="104">
        <v>0</v>
      </c>
      <c r="D16" s="104">
        <v>0</v>
      </c>
      <c r="E16" s="104">
        <v>0</v>
      </c>
      <c r="F16" s="104">
        <v>0</v>
      </c>
      <c r="G16" s="104">
        <v>0</v>
      </c>
      <c r="H16" s="104">
        <v>0</v>
      </c>
      <c r="I16" s="104">
        <v>0</v>
      </c>
      <c r="J16" s="104">
        <v>0</v>
      </c>
      <c r="K16" s="104">
        <v>0</v>
      </c>
      <c r="L16" s="104">
        <v>0</v>
      </c>
      <c r="M16" s="104">
        <v>0</v>
      </c>
      <c r="N16" s="104">
        <v>0</v>
      </c>
      <c r="O16" s="104">
        <v>0</v>
      </c>
    </row>
    <row r="17" spans="1:15" ht="21" customHeight="1">
      <c r="A17" s="1" t="s">
        <v>11</v>
      </c>
      <c r="B17" s="125">
        <v>1164065.2599999998</v>
      </c>
      <c r="C17" s="125">
        <v>98.01915229391868</v>
      </c>
      <c r="D17" s="125">
        <v>0.16528282958981186</v>
      </c>
      <c r="E17" s="125">
        <v>0</v>
      </c>
      <c r="F17" s="125">
        <v>0</v>
      </c>
      <c r="G17" s="125">
        <v>0</v>
      </c>
      <c r="H17" s="125">
        <v>0</v>
      </c>
      <c r="I17" s="125">
        <v>0.8032195720710712</v>
      </c>
      <c r="J17" s="125">
        <v>0.41269163895501876</v>
      </c>
      <c r="K17" s="125">
        <v>2.9888358664702359E-2</v>
      </c>
      <c r="L17" s="125">
        <v>0.56408779006084275</v>
      </c>
      <c r="M17" s="125">
        <v>5.677516739911989E-3</v>
      </c>
      <c r="N17" s="125">
        <v>0</v>
      </c>
      <c r="O17" s="125">
        <v>100</v>
      </c>
    </row>
    <row r="18" spans="1:15" ht="21" customHeight="1">
      <c r="A18" s="27" t="s">
        <v>12</v>
      </c>
      <c r="B18" s="113"/>
      <c r="C18" s="113"/>
      <c r="D18" s="113"/>
      <c r="E18" s="113"/>
      <c r="F18" s="113"/>
      <c r="G18" s="113"/>
      <c r="H18" s="113"/>
      <c r="I18" s="113"/>
      <c r="J18" s="113"/>
      <c r="K18" s="113"/>
      <c r="L18" s="113"/>
      <c r="M18" s="113"/>
      <c r="N18" s="113"/>
      <c r="O18" s="113"/>
    </row>
    <row r="19" spans="1:15" ht="21" customHeight="1">
      <c r="A19" s="72" t="s">
        <v>39</v>
      </c>
      <c r="B19" s="104">
        <v>143371.78</v>
      </c>
      <c r="C19" s="104">
        <v>96.810543888065027</v>
      </c>
      <c r="D19" s="104">
        <v>0.78258078402876774</v>
      </c>
      <c r="E19" s="104">
        <v>0</v>
      </c>
      <c r="F19" s="104">
        <v>0</v>
      </c>
      <c r="G19" s="104">
        <v>0</v>
      </c>
      <c r="H19" s="104">
        <v>0</v>
      </c>
      <c r="I19" s="116">
        <v>0.41849239787634634</v>
      </c>
      <c r="J19" s="116">
        <v>0.30410447579014505</v>
      </c>
      <c r="K19" s="116">
        <v>0.21369616810225836</v>
      </c>
      <c r="L19" s="116">
        <v>1.4033445075453483</v>
      </c>
      <c r="M19" s="116">
        <v>6.723777859213298E-2</v>
      </c>
      <c r="N19" s="116">
        <v>0</v>
      </c>
      <c r="O19" s="116">
        <v>100</v>
      </c>
    </row>
    <row r="20" spans="1:15" ht="21" customHeight="1">
      <c r="A20" s="12" t="s">
        <v>40</v>
      </c>
      <c r="B20" s="107">
        <v>202190.31000000006</v>
      </c>
      <c r="C20" s="107">
        <v>63.382884174815246</v>
      </c>
      <c r="D20" s="107">
        <v>0</v>
      </c>
      <c r="E20" s="107">
        <v>0</v>
      </c>
      <c r="F20" s="107">
        <v>0</v>
      </c>
      <c r="G20" s="107">
        <v>0</v>
      </c>
      <c r="H20" s="107">
        <v>0.32617784699969044</v>
      </c>
      <c r="I20" s="107">
        <v>33.183123365308646</v>
      </c>
      <c r="J20" s="107">
        <v>2.8834220591481352</v>
      </c>
      <c r="K20" s="107">
        <v>0</v>
      </c>
      <c r="L20" s="107">
        <v>0.22439255372821765</v>
      </c>
      <c r="M20" s="107">
        <v>0</v>
      </c>
      <c r="N20" s="107">
        <v>0</v>
      </c>
      <c r="O20" s="107">
        <v>100</v>
      </c>
    </row>
    <row r="21" spans="1:15" ht="21" customHeight="1">
      <c r="A21" s="13" t="s">
        <v>13</v>
      </c>
      <c r="B21" s="116">
        <v>151523.4</v>
      </c>
      <c r="C21" s="116">
        <v>88.082764774285693</v>
      </c>
      <c r="D21" s="116">
        <v>0</v>
      </c>
      <c r="E21" s="116">
        <v>0</v>
      </c>
      <c r="F21" s="116">
        <v>0</v>
      </c>
      <c r="G21" s="116">
        <v>0</v>
      </c>
      <c r="H21" s="116">
        <v>0.43557628722692332</v>
      </c>
      <c r="I21" s="116">
        <v>9.4315465466060022</v>
      </c>
      <c r="J21" s="116">
        <v>1.86849027938919</v>
      </c>
      <c r="K21" s="116">
        <v>1.0031453887650357E-2</v>
      </c>
      <c r="L21" s="116">
        <v>9.5034826304056005E-2</v>
      </c>
      <c r="M21" s="116">
        <v>7.6555832300489568E-2</v>
      </c>
      <c r="N21" s="116">
        <v>0</v>
      </c>
      <c r="O21" s="116">
        <v>100</v>
      </c>
    </row>
    <row r="22" spans="1:15" ht="21" customHeight="1" thickBot="1">
      <c r="A22" s="15" t="s">
        <v>11</v>
      </c>
      <c r="B22" s="150">
        <v>497085.49000000011</v>
      </c>
      <c r="C22" s="150">
        <v>0</v>
      </c>
      <c r="D22" s="150">
        <v>0</v>
      </c>
      <c r="E22" s="150">
        <v>0</v>
      </c>
      <c r="F22" s="150">
        <v>0</v>
      </c>
      <c r="G22" s="150">
        <v>0</v>
      </c>
      <c r="H22" s="150">
        <v>0</v>
      </c>
      <c r="I22" s="150">
        <v>0</v>
      </c>
      <c r="J22" s="150">
        <v>0</v>
      </c>
      <c r="K22" s="150">
        <v>0</v>
      </c>
      <c r="L22" s="150">
        <v>0</v>
      </c>
      <c r="M22" s="150">
        <v>0</v>
      </c>
      <c r="N22" s="150">
        <v>0</v>
      </c>
      <c r="O22" s="150">
        <v>0</v>
      </c>
    </row>
    <row r="23" spans="1:15" ht="21" customHeight="1" thickTop="1" thickBot="1">
      <c r="A23" s="28" t="s">
        <v>14</v>
      </c>
      <c r="B23" s="124">
        <v>1661150.75</v>
      </c>
      <c r="C23" s="124">
        <v>92.792658944409482</v>
      </c>
      <c r="D23" s="124">
        <v>0.18336686179746181</v>
      </c>
      <c r="E23" s="124">
        <v>0</v>
      </c>
      <c r="F23" s="124">
        <v>0</v>
      </c>
      <c r="G23" s="124">
        <v>0</v>
      </c>
      <c r="H23" s="124">
        <v>7.9432887111539993E-2</v>
      </c>
      <c r="I23" s="124">
        <v>5.4982403011887993</v>
      </c>
      <c r="J23" s="124">
        <v>0.83684156901473272</v>
      </c>
      <c r="K23" s="124">
        <v>4.0303386071372516E-2</v>
      </c>
      <c r="L23" s="124">
        <v>0.5523911661840446</v>
      </c>
      <c r="M23" s="124">
        <v>1.6764884222578835E-2</v>
      </c>
      <c r="N23" s="124">
        <v>0</v>
      </c>
      <c r="O23" s="124">
        <v>100</v>
      </c>
    </row>
    <row r="24" spans="1:15" ht="27" customHeight="1" thickTop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</row>
    <row r="25" spans="1:15" ht="20.25" customHeight="1">
      <c r="A25" s="510"/>
      <c r="B25" s="510"/>
      <c r="C25" s="510"/>
      <c r="D25" s="510"/>
      <c r="E25" s="510"/>
      <c r="F25" s="510"/>
      <c r="G25" s="510"/>
      <c r="H25" s="510"/>
      <c r="I25" s="510"/>
      <c r="J25" s="510"/>
      <c r="K25" s="510"/>
      <c r="L25" s="510"/>
      <c r="M25" s="510"/>
      <c r="N25" s="510"/>
      <c r="O25" s="510"/>
    </row>
    <row r="26" spans="1:15" ht="12.75" customHeight="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</row>
    <row r="27" spans="1:15" ht="12" customHeight="1" thickBot="1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</row>
    <row r="28" spans="1:15" ht="22.5" customHeight="1">
      <c r="A28" s="511" t="s">
        <v>62</v>
      </c>
      <c r="B28" s="511"/>
      <c r="C28" s="511"/>
      <c r="D28" s="511"/>
      <c r="E28" s="511"/>
      <c r="F28" s="511"/>
      <c r="G28" s="511"/>
      <c r="H28" s="35"/>
      <c r="I28" s="35"/>
      <c r="J28" s="35"/>
      <c r="K28" s="35"/>
      <c r="L28" s="35"/>
      <c r="M28" s="35"/>
      <c r="N28" s="35"/>
      <c r="O28" s="35"/>
    </row>
  </sheetData>
  <mergeCells count="8">
    <mergeCell ref="A28:G28"/>
    <mergeCell ref="A2:O2"/>
    <mergeCell ref="A1:O1"/>
    <mergeCell ref="A3:A4"/>
    <mergeCell ref="B3:B4"/>
    <mergeCell ref="C3:N3"/>
    <mergeCell ref="O3:O4"/>
    <mergeCell ref="A25:O25"/>
  </mergeCells>
  <printOptions horizontalCentered="1"/>
  <pageMargins left="0.70866141732283472" right="0.70866141732283472" top="0.59055118110236227" bottom="0.19685039370078741" header="0.31496062992125984" footer="0.31496062992125984"/>
  <pageSetup paperSize="9" scale="9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FF0000"/>
  </sheetPr>
  <dimension ref="A1:Z55"/>
  <sheetViews>
    <sheetView rightToLeft="1" view="pageBreakPreview" topLeftCell="I9" zoomScaleSheetLayoutView="100" workbookViewId="0">
      <selection activeCell="N23" sqref="N23:N24"/>
    </sheetView>
  </sheetViews>
  <sheetFormatPr defaultRowHeight="14.25"/>
  <cols>
    <col min="1" max="1" width="10.125" customWidth="1"/>
    <col min="2" max="2" width="10.625" customWidth="1"/>
    <col min="3" max="3" width="11.375" customWidth="1"/>
    <col min="4" max="4" width="10.875" customWidth="1"/>
    <col min="5" max="5" width="12.625" customWidth="1"/>
    <col min="6" max="6" width="9.75" customWidth="1"/>
    <col min="7" max="7" width="12.25" customWidth="1"/>
    <col min="8" max="8" width="12.375" customWidth="1"/>
    <col min="9" max="9" width="10.125" customWidth="1"/>
    <col min="10" max="10" width="7.125" customWidth="1"/>
    <col min="11" max="11" width="7.75" customWidth="1"/>
    <col min="12" max="13" width="6.75" customWidth="1"/>
    <col min="14" max="14" width="10.125" customWidth="1"/>
    <col min="15" max="15" width="10.625" customWidth="1"/>
    <col min="16" max="16" width="11.375" customWidth="1"/>
    <col min="17" max="17" width="10.375" customWidth="1"/>
    <col min="18" max="18" width="12.625" customWidth="1"/>
    <col min="19" max="19" width="8.25" customWidth="1"/>
    <col min="20" max="20" width="8.375" customWidth="1"/>
    <col min="21" max="21" width="9.75" customWidth="1"/>
    <col min="22" max="22" width="8" customWidth="1"/>
    <col min="23" max="23" width="8.75" customWidth="1"/>
    <col min="24" max="24" width="8.375" customWidth="1"/>
    <col min="25" max="25" width="11.375" customWidth="1"/>
    <col min="26" max="26" width="7.75" customWidth="1"/>
  </cols>
  <sheetData>
    <row r="1" spans="1:26" ht="25.5" customHeight="1">
      <c r="A1" s="512" t="s">
        <v>104</v>
      </c>
      <c r="B1" s="512"/>
      <c r="C1" s="512"/>
      <c r="D1" s="512"/>
      <c r="E1" s="512"/>
      <c r="F1" s="512"/>
      <c r="G1" s="512"/>
      <c r="H1" s="512"/>
      <c r="I1" s="512"/>
      <c r="J1" s="512"/>
      <c r="K1" s="512"/>
      <c r="L1" s="512"/>
      <c r="M1" s="64"/>
      <c r="N1" s="512" t="s">
        <v>104</v>
      </c>
      <c r="O1" s="512"/>
      <c r="P1" s="512"/>
      <c r="Q1" s="512"/>
      <c r="R1" s="512"/>
      <c r="S1" s="512"/>
      <c r="T1" s="512"/>
      <c r="U1" s="512"/>
      <c r="V1" s="512"/>
      <c r="W1" s="512"/>
      <c r="X1" s="512"/>
      <c r="Y1" s="512"/>
      <c r="Z1" s="512"/>
    </row>
    <row r="2" spans="1:26" ht="16.5" customHeight="1" thickBot="1">
      <c r="A2" s="513" t="s">
        <v>91</v>
      </c>
      <c r="B2" s="513"/>
      <c r="C2" s="513"/>
      <c r="D2" s="513"/>
      <c r="E2" s="513"/>
      <c r="F2" s="513"/>
      <c r="G2" s="513"/>
      <c r="H2" s="513"/>
      <c r="I2" s="513"/>
      <c r="J2" s="513"/>
      <c r="K2" s="513"/>
      <c r="L2" s="513"/>
      <c r="M2" s="65"/>
      <c r="N2" s="513" t="s">
        <v>90</v>
      </c>
      <c r="O2" s="513"/>
      <c r="P2" s="513"/>
      <c r="Q2" s="513"/>
      <c r="R2" s="513"/>
      <c r="S2" s="513"/>
      <c r="T2" s="513"/>
      <c r="U2" s="513"/>
      <c r="V2" s="513"/>
      <c r="W2" s="513"/>
      <c r="X2" s="513"/>
      <c r="Y2" s="513"/>
      <c r="Z2" s="513"/>
    </row>
    <row r="3" spans="1:26" ht="30.75" customHeight="1" thickTop="1">
      <c r="A3" s="514" t="s">
        <v>0</v>
      </c>
      <c r="B3" s="514" t="s">
        <v>88</v>
      </c>
      <c r="C3" s="514" t="s">
        <v>21</v>
      </c>
      <c r="D3" s="514" t="s">
        <v>108</v>
      </c>
      <c r="E3" s="514" t="s">
        <v>35</v>
      </c>
      <c r="F3" s="516" t="s">
        <v>68</v>
      </c>
      <c r="G3" s="516"/>
      <c r="H3" s="516"/>
      <c r="I3" s="516"/>
      <c r="J3" s="516"/>
      <c r="K3" s="516"/>
      <c r="L3" s="516"/>
      <c r="M3" s="70"/>
      <c r="N3" s="514" t="s">
        <v>0</v>
      </c>
      <c r="O3" s="514" t="s">
        <v>88</v>
      </c>
      <c r="P3" s="514" t="s">
        <v>21</v>
      </c>
      <c r="Q3" s="514" t="s">
        <v>108</v>
      </c>
      <c r="R3" s="514" t="s">
        <v>35</v>
      </c>
      <c r="S3" s="516" t="s">
        <v>68</v>
      </c>
      <c r="T3" s="516"/>
      <c r="U3" s="516"/>
      <c r="V3" s="516"/>
      <c r="W3" s="516"/>
      <c r="X3" s="516"/>
      <c r="Y3" s="516"/>
      <c r="Z3" s="516"/>
    </row>
    <row r="4" spans="1:26" ht="51" customHeight="1">
      <c r="A4" s="515"/>
      <c r="B4" s="515"/>
      <c r="C4" s="515"/>
      <c r="D4" s="515"/>
      <c r="E4" s="515"/>
      <c r="F4" s="26" t="s">
        <v>69</v>
      </c>
      <c r="G4" s="26" t="s">
        <v>70</v>
      </c>
      <c r="H4" s="26" t="s">
        <v>71</v>
      </c>
      <c r="I4" s="26" t="s">
        <v>72</v>
      </c>
      <c r="J4" s="26" t="s">
        <v>74</v>
      </c>
      <c r="K4" s="26" t="s">
        <v>75</v>
      </c>
      <c r="L4" s="26" t="s">
        <v>23</v>
      </c>
      <c r="M4" s="26" t="s">
        <v>24</v>
      </c>
      <c r="N4" s="515"/>
      <c r="O4" s="515"/>
      <c r="P4" s="515"/>
      <c r="Q4" s="515"/>
      <c r="R4" s="515"/>
      <c r="S4" s="26" t="s">
        <v>25</v>
      </c>
      <c r="T4" s="26" t="s">
        <v>76</v>
      </c>
      <c r="U4" s="26" t="s">
        <v>77</v>
      </c>
      <c r="V4" s="26" t="s">
        <v>78</v>
      </c>
      <c r="W4" s="26" t="s">
        <v>79</v>
      </c>
      <c r="X4" s="26" t="s">
        <v>109</v>
      </c>
      <c r="Y4" s="26" t="s">
        <v>112</v>
      </c>
      <c r="Z4" s="26" t="s">
        <v>33</v>
      </c>
    </row>
    <row r="5" spans="1:26" ht="21.75" customHeight="1">
      <c r="A5" s="521" t="s">
        <v>1</v>
      </c>
      <c r="B5" s="88" t="s">
        <v>18</v>
      </c>
      <c r="C5" s="218">
        <v>365789</v>
      </c>
      <c r="D5" s="218">
        <v>292630.2</v>
      </c>
      <c r="E5" s="219">
        <f>D5/C5*100</f>
        <v>79.999726618351019</v>
      </c>
      <c r="F5" s="219">
        <v>4</v>
      </c>
      <c r="G5" s="219">
        <v>0</v>
      </c>
      <c r="H5" s="220">
        <v>0</v>
      </c>
      <c r="I5" s="220">
        <v>0</v>
      </c>
      <c r="J5" s="220">
        <v>2</v>
      </c>
      <c r="K5" s="220">
        <v>0</v>
      </c>
      <c r="L5" s="220">
        <v>0</v>
      </c>
      <c r="M5" s="220">
        <v>0</v>
      </c>
      <c r="N5" s="521" t="s">
        <v>1</v>
      </c>
      <c r="O5" s="68" t="s">
        <v>18</v>
      </c>
      <c r="P5" s="152">
        <v>365789</v>
      </c>
      <c r="Q5" s="152">
        <v>292630.2</v>
      </c>
      <c r="R5" s="152">
        <f>Q5/P5*100</f>
        <v>79.999726618351019</v>
      </c>
      <c r="S5" s="77">
        <v>0</v>
      </c>
      <c r="T5" s="77">
        <v>0</v>
      </c>
      <c r="U5" s="73">
        <v>0</v>
      </c>
      <c r="V5" s="73">
        <v>0</v>
      </c>
      <c r="W5" s="73">
        <v>0</v>
      </c>
      <c r="X5" s="73">
        <v>1</v>
      </c>
      <c r="Y5" s="73">
        <v>0</v>
      </c>
      <c r="Z5" s="73">
        <v>0</v>
      </c>
    </row>
    <row r="6" spans="1:26" ht="23.1" customHeight="1">
      <c r="A6" s="522"/>
      <c r="B6" s="91" t="s">
        <v>19</v>
      </c>
      <c r="C6" s="221">
        <v>6400</v>
      </c>
      <c r="D6" s="221">
        <v>5120</v>
      </c>
      <c r="E6" s="222">
        <f t="shared" ref="E6:E24" si="0">D6/C6*100</f>
        <v>80</v>
      </c>
      <c r="F6" s="222">
        <v>1</v>
      </c>
      <c r="G6" s="222">
        <v>0</v>
      </c>
      <c r="H6" s="222">
        <v>0</v>
      </c>
      <c r="I6" s="222">
        <v>0</v>
      </c>
      <c r="J6" s="222">
        <v>1</v>
      </c>
      <c r="K6" s="222">
        <v>0</v>
      </c>
      <c r="L6" s="222">
        <v>0</v>
      </c>
      <c r="M6" s="222">
        <v>0</v>
      </c>
      <c r="N6" s="522"/>
      <c r="O6" s="67" t="s">
        <v>19</v>
      </c>
      <c r="P6" s="154">
        <v>6400</v>
      </c>
      <c r="Q6" s="154">
        <v>5120</v>
      </c>
      <c r="R6" s="152">
        <f t="shared" ref="R6:R24" si="1">Q6/P6*100</f>
        <v>80</v>
      </c>
      <c r="S6" s="78">
        <v>0</v>
      </c>
      <c r="T6" s="78">
        <v>0</v>
      </c>
      <c r="U6" s="82">
        <v>0</v>
      </c>
      <c r="V6" s="82">
        <v>0</v>
      </c>
      <c r="W6" s="82">
        <v>0</v>
      </c>
      <c r="X6" s="82">
        <v>0</v>
      </c>
      <c r="Y6" s="82">
        <v>0</v>
      </c>
      <c r="Z6" s="82">
        <v>0</v>
      </c>
    </row>
    <row r="7" spans="1:26" ht="23.1" customHeight="1">
      <c r="A7" s="521" t="s">
        <v>2</v>
      </c>
      <c r="B7" s="88" t="s">
        <v>18</v>
      </c>
      <c r="C7" s="218">
        <v>144901.09</v>
      </c>
      <c r="D7" s="218">
        <v>115847.43</v>
      </c>
      <c r="E7" s="219">
        <f t="shared" si="0"/>
        <v>79.949315771192602</v>
      </c>
      <c r="F7" s="219">
        <v>5</v>
      </c>
      <c r="G7" s="219">
        <v>0</v>
      </c>
      <c r="H7" s="219">
        <v>3</v>
      </c>
      <c r="I7" s="219">
        <v>0</v>
      </c>
      <c r="J7" s="219">
        <v>0</v>
      </c>
      <c r="K7" s="219">
        <v>0</v>
      </c>
      <c r="L7" s="219">
        <v>1</v>
      </c>
      <c r="M7" s="219">
        <v>0</v>
      </c>
      <c r="N7" s="521" t="s">
        <v>2</v>
      </c>
      <c r="O7" s="68" t="s">
        <v>18</v>
      </c>
      <c r="P7" s="152">
        <v>144901.09</v>
      </c>
      <c r="Q7" s="152">
        <v>115847.43</v>
      </c>
      <c r="R7" s="152">
        <f t="shared" si="1"/>
        <v>79.949315771192602</v>
      </c>
      <c r="S7" s="77">
        <v>0</v>
      </c>
      <c r="T7" s="77">
        <v>0</v>
      </c>
      <c r="U7" s="77">
        <v>0</v>
      </c>
      <c r="V7" s="77">
        <v>0</v>
      </c>
      <c r="W7" s="77">
        <v>0</v>
      </c>
      <c r="X7" s="77">
        <v>0</v>
      </c>
      <c r="Y7" s="77">
        <v>0</v>
      </c>
      <c r="Z7" s="77">
        <v>0</v>
      </c>
    </row>
    <row r="8" spans="1:26" ht="23.1" customHeight="1">
      <c r="A8" s="522"/>
      <c r="B8" s="91" t="s">
        <v>19</v>
      </c>
      <c r="C8" s="221">
        <v>18101</v>
      </c>
      <c r="D8" s="221">
        <v>14479.800000000001</v>
      </c>
      <c r="E8" s="222">
        <f t="shared" si="0"/>
        <v>79.994475443345678</v>
      </c>
      <c r="F8" s="222">
        <v>0</v>
      </c>
      <c r="G8" s="222">
        <v>0</v>
      </c>
      <c r="H8" s="222">
        <v>4</v>
      </c>
      <c r="I8" s="222">
        <v>0</v>
      </c>
      <c r="J8" s="222">
        <v>0</v>
      </c>
      <c r="K8" s="222">
        <v>0</v>
      </c>
      <c r="L8" s="222">
        <v>0</v>
      </c>
      <c r="M8" s="222">
        <v>0</v>
      </c>
      <c r="N8" s="522"/>
      <c r="O8" s="67" t="s">
        <v>19</v>
      </c>
      <c r="P8" s="154">
        <v>18101</v>
      </c>
      <c r="Q8" s="154">
        <v>14479.800000000001</v>
      </c>
      <c r="R8" s="152">
        <f t="shared" si="1"/>
        <v>79.994475443345678</v>
      </c>
      <c r="S8" s="78">
        <v>0</v>
      </c>
      <c r="T8" s="78">
        <v>0</v>
      </c>
      <c r="U8" s="78">
        <v>0</v>
      </c>
      <c r="V8" s="78">
        <v>0</v>
      </c>
      <c r="W8" s="78">
        <v>0</v>
      </c>
      <c r="X8" s="78">
        <v>0</v>
      </c>
      <c r="Y8" s="78">
        <v>0</v>
      </c>
      <c r="Z8" s="78">
        <v>0</v>
      </c>
    </row>
    <row r="9" spans="1:26" ht="23.1" customHeight="1">
      <c r="A9" s="521" t="s">
        <v>3</v>
      </c>
      <c r="B9" s="88" t="s">
        <v>18</v>
      </c>
      <c r="C9" s="218">
        <v>2633306.6999999993</v>
      </c>
      <c r="D9" s="218">
        <v>2106066.5</v>
      </c>
      <c r="E9" s="219">
        <f t="shared" si="0"/>
        <v>79.978017752356791</v>
      </c>
      <c r="F9" s="219">
        <v>1</v>
      </c>
      <c r="G9" s="219">
        <v>1</v>
      </c>
      <c r="H9" s="219">
        <v>3</v>
      </c>
      <c r="I9" s="219">
        <v>1</v>
      </c>
      <c r="J9" s="219">
        <v>43</v>
      </c>
      <c r="K9" s="219">
        <v>1</v>
      </c>
      <c r="L9" s="219">
        <v>0</v>
      </c>
      <c r="M9" s="219">
        <v>0</v>
      </c>
      <c r="N9" s="521" t="s">
        <v>3</v>
      </c>
      <c r="O9" s="68" t="s">
        <v>18</v>
      </c>
      <c r="P9" s="152">
        <v>2633306.6999999993</v>
      </c>
      <c r="Q9" s="152">
        <v>2106066.5</v>
      </c>
      <c r="R9" s="152">
        <f t="shared" si="1"/>
        <v>79.978017752356791</v>
      </c>
      <c r="S9" s="77">
        <v>0</v>
      </c>
      <c r="T9" s="77">
        <v>0</v>
      </c>
      <c r="U9" s="77">
        <v>0</v>
      </c>
      <c r="V9" s="77">
        <v>0</v>
      </c>
      <c r="W9" s="77">
        <v>18</v>
      </c>
      <c r="X9" s="77">
        <v>2</v>
      </c>
      <c r="Y9" s="77">
        <v>0</v>
      </c>
      <c r="Z9" s="77">
        <v>0</v>
      </c>
    </row>
    <row r="10" spans="1:26" ht="23.1" customHeight="1">
      <c r="A10" s="522"/>
      <c r="B10" s="91" t="s">
        <v>19</v>
      </c>
      <c r="C10" s="221">
        <v>145405.79999999999</v>
      </c>
      <c r="D10" s="221">
        <v>116078.10000000002</v>
      </c>
      <c r="E10" s="222">
        <f t="shared" si="0"/>
        <v>79.830446928526939</v>
      </c>
      <c r="F10" s="222">
        <v>0</v>
      </c>
      <c r="G10" s="222">
        <v>0</v>
      </c>
      <c r="H10" s="222">
        <v>0</v>
      </c>
      <c r="I10" s="222">
        <v>0</v>
      </c>
      <c r="J10" s="222">
        <v>37</v>
      </c>
      <c r="K10" s="222">
        <v>0</v>
      </c>
      <c r="L10" s="222">
        <v>0</v>
      </c>
      <c r="M10" s="222">
        <v>0</v>
      </c>
      <c r="N10" s="522"/>
      <c r="O10" s="67" t="s">
        <v>19</v>
      </c>
      <c r="P10" s="154">
        <v>145405.79999999999</v>
      </c>
      <c r="Q10" s="154">
        <v>116078.10000000002</v>
      </c>
      <c r="R10" s="152">
        <f t="shared" si="1"/>
        <v>79.830446928526939</v>
      </c>
      <c r="S10" s="78">
        <v>0</v>
      </c>
      <c r="T10" s="78">
        <v>0</v>
      </c>
      <c r="U10" s="78">
        <v>0</v>
      </c>
      <c r="V10" s="78">
        <v>0</v>
      </c>
      <c r="W10" s="78">
        <v>4</v>
      </c>
      <c r="X10" s="78">
        <v>0</v>
      </c>
      <c r="Y10" s="78">
        <v>0</v>
      </c>
      <c r="Z10" s="78">
        <v>0</v>
      </c>
    </row>
    <row r="11" spans="1:26" ht="23.1" customHeight="1">
      <c r="A11" s="521" t="s">
        <v>4</v>
      </c>
      <c r="B11" s="88" t="s">
        <v>18</v>
      </c>
      <c r="C11" s="218">
        <v>192620.75</v>
      </c>
      <c r="D11" s="218">
        <v>154110.57999999999</v>
      </c>
      <c r="E11" s="219">
        <f t="shared" si="0"/>
        <v>80.007257785051706</v>
      </c>
      <c r="F11" s="219">
        <v>0</v>
      </c>
      <c r="G11" s="219">
        <v>1</v>
      </c>
      <c r="H11" s="219">
        <v>13</v>
      </c>
      <c r="I11" s="219">
        <v>1</v>
      </c>
      <c r="J11" s="219">
        <v>1</v>
      </c>
      <c r="K11" s="219">
        <v>0</v>
      </c>
      <c r="L11" s="219">
        <v>0</v>
      </c>
      <c r="M11" s="219">
        <v>0</v>
      </c>
      <c r="N11" s="521" t="s">
        <v>4</v>
      </c>
      <c r="O11" s="68" t="s">
        <v>18</v>
      </c>
      <c r="P11" s="152">
        <v>192620.75</v>
      </c>
      <c r="Q11" s="152">
        <v>154110.57999999999</v>
      </c>
      <c r="R11" s="152">
        <f t="shared" si="1"/>
        <v>80.007257785051706</v>
      </c>
      <c r="S11" s="77">
        <v>0</v>
      </c>
      <c r="T11" s="77">
        <v>0</v>
      </c>
      <c r="U11" s="77">
        <v>0</v>
      </c>
      <c r="V11" s="77">
        <v>0</v>
      </c>
      <c r="W11" s="77">
        <v>0</v>
      </c>
      <c r="X11" s="77">
        <v>0</v>
      </c>
      <c r="Y11" s="77">
        <v>0</v>
      </c>
      <c r="Z11" s="77">
        <v>0</v>
      </c>
    </row>
    <row r="12" spans="1:26" ht="23.1" customHeight="1">
      <c r="A12" s="522"/>
      <c r="B12" s="91" t="s">
        <v>19</v>
      </c>
      <c r="C12" s="221">
        <v>17103.3</v>
      </c>
      <c r="D12" s="221">
        <v>13683</v>
      </c>
      <c r="E12" s="222">
        <f t="shared" si="0"/>
        <v>80.00210485695743</v>
      </c>
      <c r="F12" s="222">
        <v>0</v>
      </c>
      <c r="G12" s="222">
        <v>0</v>
      </c>
      <c r="H12" s="222">
        <v>3</v>
      </c>
      <c r="I12" s="222">
        <v>0</v>
      </c>
      <c r="J12" s="222">
        <v>0</v>
      </c>
      <c r="K12" s="222">
        <v>0</v>
      </c>
      <c r="L12" s="222">
        <v>0</v>
      </c>
      <c r="M12" s="222">
        <v>0</v>
      </c>
      <c r="N12" s="522"/>
      <c r="O12" s="67" t="s">
        <v>19</v>
      </c>
      <c r="P12" s="154">
        <v>17103.3</v>
      </c>
      <c r="Q12" s="154">
        <v>13683</v>
      </c>
      <c r="R12" s="152">
        <f t="shared" si="1"/>
        <v>80.00210485695743</v>
      </c>
      <c r="S12" s="78">
        <v>0</v>
      </c>
      <c r="T12" s="78">
        <v>0</v>
      </c>
      <c r="U12" s="78">
        <v>0</v>
      </c>
      <c r="V12" s="78">
        <v>0</v>
      </c>
      <c r="W12" s="78">
        <v>0</v>
      </c>
      <c r="X12" s="78">
        <v>0</v>
      </c>
      <c r="Y12" s="78">
        <v>0</v>
      </c>
      <c r="Z12" s="78">
        <v>0</v>
      </c>
    </row>
    <row r="13" spans="1:26" ht="23.1" customHeight="1">
      <c r="A13" s="521" t="s">
        <v>5</v>
      </c>
      <c r="B13" s="88" t="s">
        <v>18</v>
      </c>
      <c r="C13" s="218">
        <v>319521.00000000006</v>
      </c>
      <c r="D13" s="218">
        <v>255617.8</v>
      </c>
      <c r="E13" s="219">
        <f t="shared" si="0"/>
        <v>80.00031296847466</v>
      </c>
      <c r="F13" s="219">
        <v>1</v>
      </c>
      <c r="G13" s="219">
        <v>0</v>
      </c>
      <c r="H13" s="219">
        <v>1</v>
      </c>
      <c r="I13" s="219">
        <v>0</v>
      </c>
      <c r="J13" s="219">
        <v>4</v>
      </c>
      <c r="K13" s="219">
        <v>0</v>
      </c>
      <c r="L13" s="219">
        <v>0</v>
      </c>
      <c r="M13" s="219">
        <v>0</v>
      </c>
      <c r="N13" s="521" t="s">
        <v>5</v>
      </c>
      <c r="O13" s="68" t="s">
        <v>18</v>
      </c>
      <c r="P13" s="152">
        <v>319521.00000000006</v>
      </c>
      <c r="Q13" s="152">
        <v>255617.8</v>
      </c>
      <c r="R13" s="152">
        <f t="shared" si="1"/>
        <v>80.00031296847466</v>
      </c>
      <c r="S13" s="77">
        <v>0</v>
      </c>
      <c r="T13" s="77">
        <v>0</v>
      </c>
      <c r="U13" s="77">
        <v>0</v>
      </c>
      <c r="V13" s="77">
        <v>0</v>
      </c>
      <c r="W13" s="77">
        <v>4</v>
      </c>
      <c r="X13" s="77">
        <v>0</v>
      </c>
      <c r="Y13" s="77">
        <v>3</v>
      </c>
      <c r="Z13" s="77">
        <v>0</v>
      </c>
    </row>
    <row r="14" spans="1:26" ht="23.1" customHeight="1">
      <c r="A14" s="522"/>
      <c r="B14" s="91" t="s">
        <v>19</v>
      </c>
      <c r="C14" s="221">
        <v>34600</v>
      </c>
      <c r="D14" s="221">
        <v>27680</v>
      </c>
      <c r="E14" s="222">
        <f t="shared" si="0"/>
        <v>80</v>
      </c>
      <c r="F14" s="222">
        <v>0</v>
      </c>
      <c r="G14" s="222">
        <v>0</v>
      </c>
      <c r="H14" s="222">
        <v>0</v>
      </c>
      <c r="I14" s="222">
        <v>0</v>
      </c>
      <c r="J14" s="222">
        <v>2</v>
      </c>
      <c r="K14" s="222">
        <v>0</v>
      </c>
      <c r="L14" s="222">
        <v>0</v>
      </c>
      <c r="M14" s="222">
        <v>0</v>
      </c>
      <c r="N14" s="522"/>
      <c r="O14" s="67" t="s">
        <v>19</v>
      </c>
      <c r="P14" s="154">
        <v>34600</v>
      </c>
      <c r="Q14" s="154">
        <v>27680</v>
      </c>
      <c r="R14" s="152">
        <f t="shared" si="1"/>
        <v>80</v>
      </c>
      <c r="S14" s="78">
        <v>0</v>
      </c>
      <c r="T14" s="78">
        <v>0</v>
      </c>
      <c r="U14" s="78">
        <v>0</v>
      </c>
      <c r="V14" s="78">
        <v>0</v>
      </c>
      <c r="W14" s="78">
        <v>0</v>
      </c>
      <c r="X14" s="78">
        <v>0</v>
      </c>
      <c r="Y14" s="78">
        <v>0</v>
      </c>
      <c r="Z14" s="82">
        <v>0</v>
      </c>
    </row>
    <row r="15" spans="1:26" ht="23.1" customHeight="1">
      <c r="A15" s="521" t="s">
        <v>6</v>
      </c>
      <c r="B15" s="88" t="s">
        <v>18</v>
      </c>
      <c r="C15" s="218">
        <v>62682.600000000006</v>
      </c>
      <c r="D15" s="218">
        <v>50146.200000000004</v>
      </c>
      <c r="E15" s="219">
        <f t="shared" si="0"/>
        <v>80.000191440686891</v>
      </c>
      <c r="F15" s="219">
        <v>1</v>
      </c>
      <c r="G15" s="219">
        <v>1</v>
      </c>
      <c r="H15" s="219">
        <v>6</v>
      </c>
      <c r="I15" s="219">
        <v>0</v>
      </c>
      <c r="J15" s="219">
        <v>1</v>
      </c>
      <c r="K15" s="219">
        <v>0</v>
      </c>
      <c r="L15" s="219">
        <v>0</v>
      </c>
      <c r="M15" s="219">
        <v>0</v>
      </c>
      <c r="N15" s="521" t="s">
        <v>6</v>
      </c>
      <c r="O15" s="68" t="s">
        <v>18</v>
      </c>
      <c r="P15" s="152">
        <v>62682.600000000006</v>
      </c>
      <c r="Q15" s="152">
        <v>50146.200000000004</v>
      </c>
      <c r="R15" s="152">
        <f t="shared" si="1"/>
        <v>80.000191440686891</v>
      </c>
      <c r="S15" s="77">
        <v>0</v>
      </c>
      <c r="T15" s="77">
        <v>0</v>
      </c>
      <c r="U15" s="77">
        <v>0</v>
      </c>
      <c r="V15" s="77">
        <v>0</v>
      </c>
      <c r="W15" s="77">
        <v>0</v>
      </c>
      <c r="X15" s="77">
        <v>0</v>
      </c>
      <c r="Y15" s="77">
        <v>0</v>
      </c>
      <c r="Z15" s="77">
        <v>0</v>
      </c>
    </row>
    <row r="16" spans="1:26" ht="23.1" customHeight="1">
      <c r="A16" s="522"/>
      <c r="B16" s="91" t="s">
        <v>19</v>
      </c>
      <c r="C16" s="221">
        <v>0</v>
      </c>
      <c r="D16" s="221">
        <v>0</v>
      </c>
      <c r="E16" s="222">
        <v>0</v>
      </c>
      <c r="F16" s="222">
        <v>0</v>
      </c>
      <c r="G16" s="222">
        <v>0</v>
      </c>
      <c r="H16" s="222">
        <v>0</v>
      </c>
      <c r="I16" s="222">
        <v>0</v>
      </c>
      <c r="J16" s="222">
        <v>0</v>
      </c>
      <c r="K16" s="222">
        <v>0</v>
      </c>
      <c r="L16" s="222">
        <v>0</v>
      </c>
      <c r="M16" s="222">
        <v>0</v>
      </c>
      <c r="N16" s="522"/>
      <c r="O16" s="67" t="s">
        <v>19</v>
      </c>
      <c r="P16" s="154">
        <v>0</v>
      </c>
      <c r="Q16" s="154">
        <v>0</v>
      </c>
      <c r="R16" s="152">
        <v>0</v>
      </c>
      <c r="S16" s="78">
        <v>0</v>
      </c>
      <c r="T16" s="78">
        <v>0</v>
      </c>
      <c r="U16" s="78">
        <v>0</v>
      </c>
      <c r="V16" s="78">
        <v>0</v>
      </c>
      <c r="W16" s="78">
        <v>0</v>
      </c>
      <c r="X16" s="78">
        <v>0</v>
      </c>
      <c r="Y16" s="78">
        <v>0</v>
      </c>
      <c r="Z16" s="82">
        <v>0</v>
      </c>
    </row>
    <row r="17" spans="1:26" ht="23.1" customHeight="1">
      <c r="A17" s="525" t="s">
        <v>7</v>
      </c>
      <c r="B17" s="88" t="s">
        <v>18</v>
      </c>
      <c r="C17" s="223">
        <v>127827</v>
      </c>
      <c r="D17" s="223">
        <v>102261</v>
      </c>
      <c r="E17" s="219">
        <f t="shared" si="0"/>
        <v>79.999530615597649</v>
      </c>
      <c r="F17" s="220">
        <v>3</v>
      </c>
      <c r="G17" s="220">
        <v>0</v>
      </c>
      <c r="H17" s="220">
        <v>4</v>
      </c>
      <c r="I17" s="220">
        <v>0</v>
      </c>
      <c r="J17" s="220">
        <v>0</v>
      </c>
      <c r="K17" s="220">
        <v>0</v>
      </c>
      <c r="L17" s="220">
        <v>0</v>
      </c>
      <c r="M17" s="220">
        <v>0</v>
      </c>
      <c r="N17" s="525" t="s">
        <v>7</v>
      </c>
      <c r="O17" s="68" t="s">
        <v>18</v>
      </c>
      <c r="P17" s="157">
        <v>127827</v>
      </c>
      <c r="Q17" s="157">
        <v>102261</v>
      </c>
      <c r="R17" s="152">
        <f t="shared" si="1"/>
        <v>79.999530615597649</v>
      </c>
      <c r="S17" s="79">
        <v>0</v>
      </c>
      <c r="T17" s="79">
        <v>0</v>
      </c>
      <c r="U17" s="79">
        <v>0</v>
      </c>
      <c r="V17" s="79">
        <v>0</v>
      </c>
      <c r="W17" s="79">
        <v>3</v>
      </c>
      <c r="X17" s="79">
        <v>3</v>
      </c>
      <c r="Y17" s="79">
        <v>4</v>
      </c>
      <c r="Z17" s="79">
        <v>1</v>
      </c>
    </row>
    <row r="18" spans="1:26" ht="23.1" customHeight="1">
      <c r="A18" s="525"/>
      <c r="B18" s="91" t="s">
        <v>19</v>
      </c>
      <c r="C18" s="221">
        <v>6432.65</v>
      </c>
      <c r="D18" s="221">
        <v>5145.2</v>
      </c>
      <c r="E18" s="222">
        <f t="shared" si="0"/>
        <v>79.985697962736978</v>
      </c>
      <c r="F18" s="222">
        <v>0</v>
      </c>
      <c r="G18" s="222">
        <v>1</v>
      </c>
      <c r="H18" s="222">
        <v>2</v>
      </c>
      <c r="I18" s="222">
        <v>0</v>
      </c>
      <c r="J18" s="222">
        <v>1</v>
      </c>
      <c r="K18" s="222">
        <v>0</v>
      </c>
      <c r="L18" s="222">
        <v>0</v>
      </c>
      <c r="M18" s="222">
        <v>0</v>
      </c>
      <c r="N18" s="525"/>
      <c r="O18" s="13" t="s">
        <v>19</v>
      </c>
      <c r="P18" s="224">
        <v>6432.65</v>
      </c>
      <c r="Q18" s="224">
        <v>5145.2</v>
      </c>
      <c r="R18" s="152">
        <f t="shared" si="1"/>
        <v>79.985697962736978</v>
      </c>
      <c r="S18" s="75">
        <v>0</v>
      </c>
      <c r="T18" s="75">
        <v>0</v>
      </c>
      <c r="U18" s="75">
        <v>0</v>
      </c>
      <c r="V18" s="75">
        <v>0</v>
      </c>
      <c r="W18" s="75">
        <v>1</v>
      </c>
      <c r="X18" s="75">
        <v>1</v>
      </c>
      <c r="Y18" s="75">
        <v>0</v>
      </c>
      <c r="Z18" s="75">
        <v>0</v>
      </c>
    </row>
    <row r="19" spans="1:26" ht="23.1" customHeight="1">
      <c r="A19" s="528" t="s">
        <v>8</v>
      </c>
      <c r="B19" s="88" t="s">
        <v>18</v>
      </c>
      <c r="C19" s="218">
        <v>139300</v>
      </c>
      <c r="D19" s="218">
        <v>111439.7999999999</v>
      </c>
      <c r="E19" s="219">
        <f t="shared" si="0"/>
        <v>79.999856424981985</v>
      </c>
      <c r="F19" s="219">
        <v>5</v>
      </c>
      <c r="G19" s="219">
        <v>0</v>
      </c>
      <c r="H19" s="219">
        <v>1</v>
      </c>
      <c r="I19" s="219">
        <v>1</v>
      </c>
      <c r="J19" s="219">
        <v>1</v>
      </c>
      <c r="K19" s="219">
        <v>0</v>
      </c>
      <c r="L19" s="219">
        <v>0</v>
      </c>
      <c r="M19" s="219">
        <v>0</v>
      </c>
      <c r="N19" s="528" t="s">
        <v>8</v>
      </c>
      <c r="O19" s="68" t="s">
        <v>18</v>
      </c>
      <c r="P19" s="152">
        <v>139300</v>
      </c>
      <c r="Q19" s="152">
        <v>111439.7999999999</v>
      </c>
      <c r="R19" s="152">
        <f t="shared" si="1"/>
        <v>79.999856424981985</v>
      </c>
      <c r="S19" s="77">
        <v>0</v>
      </c>
      <c r="T19" s="77">
        <v>0</v>
      </c>
      <c r="U19" s="77">
        <v>0</v>
      </c>
      <c r="V19" s="77">
        <v>0</v>
      </c>
      <c r="W19" s="77">
        <v>2</v>
      </c>
      <c r="X19" s="77">
        <v>1</v>
      </c>
      <c r="Y19" s="77">
        <v>0</v>
      </c>
      <c r="Z19" s="77">
        <v>0</v>
      </c>
    </row>
    <row r="20" spans="1:26" ht="23.1" customHeight="1">
      <c r="A20" s="529"/>
      <c r="B20" s="91" t="s">
        <v>19</v>
      </c>
      <c r="C20" s="221">
        <v>17581</v>
      </c>
      <c r="D20" s="221">
        <v>14065</v>
      </c>
      <c r="E20" s="222">
        <f t="shared" si="0"/>
        <v>80.001137591718333</v>
      </c>
      <c r="F20" s="222">
        <v>0</v>
      </c>
      <c r="G20" s="222">
        <v>0</v>
      </c>
      <c r="H20" s="222">
        <v>3</v>
      </c>
      <c r="I20" s="222">
        <v>0</v>
      </c>
      <c r="J20" s="222">
        <v>0</v>
      </c>
      <c r="K20" s="222">
        <v>0</v>
      </c>
      <c r="L20" s="222">
        <v>0</v>
      </c>
      <c r="M20" s="222">
        <v>0</v>
      </c>
      <c r="N20" s="529"/>
      <c r="O20" s="67" t="s">
        <v>19</v>
      </c>
      <c r="P20" s="154">
        <v>17581</v>
      </c>
      <c r="Q20" s="154">
        <v>14065</v>
      </c>
      <c r="R20" s="152">
        <f t="shared" si="1"/>
        <v>80.001137591718333</v>
      </c>
      <c r="S20" s="78">
        <v>0</v>
      </c>
      <c r="T20" s="78">
        <v>0</v>
      </c>
      <c r="U20" s="78">
        <v>0</v>
      </c>
      <c r="V20" s="78">
        <v>0</v>
      </c>
      <c r="W20" s="78">
        <v>0</v>
      </c>
      <c r="X20" s="78">
        <v>0</v>
      </c>
      <c r="Y20" s="78">
        <v>0</v>
      </c>
      <c r="Z20" s="82">
        <v>0</v>
      </c>
    </row>
    <row r="21" spans="1:26" ht="23.1" customHeight="1">
      <c r="A21" s="521" t="s">
        <v>9</v>
      </c>
      <c r="B21" s="88" t="s">
        <v>18</v>
      </c>
      <c r="C21" s="218">
        <v>363084</v>
      </c>
      <c r="D21" s="218">
        <v>290467</v>
      </c>
      <c r="E21" s="219">
        <f t="shared" si="0"/>
        <v>79.999944916327905</v>
      </c>
      <c r="F21" s="219">
        <v>1</v>
      </c>
      <c r="G21" s="219">
        <v>1</v>
      </c>
      <c r="H21" s="219">
        <v>2</v>
      </c>
      <c r="I21" s="219">
        <v>0</v>
      </c>
      <c r="J21" s="219">
        <v>1</v>
      </c>
      <c r="K21" s="219">
        <v>0</v>
      </c>
      <c r="L21" s="219">
        <v>0</v>
      </c>
      <c r="M21" s="219">
        <v>0</v>
      </c>
      <c r="N21" s="521" t="s">
        <v>9</v>
      </c>
      <c r="O21" s="68" t="s">
        <v>18</v>
      </c>
      <c r="P21" s="152">
        <v>363084</v>
      </c>
      <c r="Q21" s="152">
        <v>290467</v>
      </c>
      <c r="R21" s="152">
        <f t="shared" si="1"/>
        <v>79.999944916327905</v>
      </c>
      <c r="S21" s="77">
        <v>0</v>
      </c>
      <c r="T21" s="77">
        <v>0</v>
      </c>
      <c r="U21" s="77">
        <v>0</v>
      </c>
      <c r="V21" s="77">
        <v>0</v>
      </c>
      <c r="W21" s="77">
        <v>0</v>
      </c>
      <c r="X21" s="77">
        <v>0</v>
      </c>
      <c r="Y21" s="77">
        <v>0</v>
      </c>
      <c r="Z21" s="77">
        <v>0</v>
      </c>
    </row>
    <row r="22" spans="1:26" ht="23.1" customHeight="1">
      <c r="A22" s="522"/>
      <c r="B22" s="91" t="s">
        <v>19</v>
      </c>
      <c r="C22" s="221">
        <v>0</v>
      </c>
      <c r="D22" s="221">
        <v>0</v>
      </c>
      <c r="E22" s="222">
        <v>0</v>
      </c>
      <c r="F22" s="222">
        <v>0</v>
      </c>
      <c r="G22" s="222">
        <v>0</v>
      </c>
      <c r="H22" s="222">
        <v>0</v>
      </c>
      <c r="I22" s="222">
        <v>0</v>
      </c>
      <c r="J22" s="222">
        <v>0</v>
      </c>
      <c r="K22" s="222">
        <v>0</v>
      </c>
      <c r="L22" s="222">
        <v>0</v>
      </c>
      <c r="M22" s="222">
        <v>0</v>
      </c>
      <c r="N22" s="522"/>
      <c r="O22" s="67" t="s">
        <v>19</v>
      </c>
      <c r="P22" s="154">
        <v>0</v>
      </c>
      <c r="Q22" s="154">
        <v>0</v>
      </c>
      <c r="R22" s="152">
        <v>0</v>
      </c>
      <c r="S22" s="78">
        <v>0</v>
      </c>
      <c r="T22" s="78">
        <v>0</v>
      </c>
      <c r="U22" s="78">
        <v>0</v>
      </c>
      <c r="V22" s="78">
        <v>0</v>
      </c>
      <c r="W22" s="78">
        <v>0</v>
      </c>
      <c r="X22" s="78">
        <v>0</v>
      </c>
      <c r="Y22" s="78">
        <v>0</v>
      </c>
      <c r="Z22" s="82">
        <v>0</v>
      </c>
    </row>
    <row r="23" spans="1:26" ht="23.1" customHeight="1">
      <c r="A23" s="521" t="s">
        <v>15</v>
      </c>
      <c r="B23" s="88" t="s">
        <v>18</v>
      </c>
      <c r="C23" s="218">
        <v>385516</v>
      </c>
      <c r="D23" s="218">
        <v>308404</v>
      </c>
      <c r="E23" s="219">
        <f t="shared" si="0"/>
        <v>79.9977173450648</v>
      </c>
      <c r="F23" s="219">
        <v>0</v>
      </c>
      <c r="G23" s="219">
        <v>1</v>
      </c>
      <c r="H23" s="219">
        <v>2</v>
      </c>
      <c r="I23" s="219">
        <v>0</v>
      </c>
      <c r="J23" s="219">
        <v>6</v>
      </c>
      <c r="K23" s="219">
        <v>0</v>
      </c>
      <c r="L23" s="219">
        <v>0</v>
      </c>
      <c r="M23" s="219">
        <v>0</v>
      </c>
      <c r="N23" s="521" t="s">
        <v>15</v>
      </c>
      <c r="O23" s="68" t="s">
        <v>18</v>
      </c>
      <c r="P23" s="152">
        <v>385516</v>
      </c>
      <c r="Q23" s="152">
        <v>308404</v>
      </c>
      <c r="R23" s="152">
        <f t="shared" si="1"/>
        <v>79.9977173450648</v>
      </c>
      <c r="S23" s="77">
        <v>0</v>
      </c>
      <c r="T23" s="77">
        <v>0</v>
      </c>
      <c r="U23" s="77">
        <v>0</v>
      </c>
      <c r="V23" s="77">
        <v>0</v>
      </c>
      <c r="W23" s="77">
        <v>0</v>
      </c>
      <c r="X23" s="77">
        <v>0</v>
      </c>
      <c r="Y23" s="77">
        <v>0</v>
      </c>
      <c r="Z23" s="81">
        <v>0</v>
      </c>
    </row>
    <row r="24" spans="1:26" ht="23.1" customHeight="1">
      <c r="A24" s="522"/>
      <c r="B24" s="91" t="s">
        <v>19</v>
      </c>
      <c r="C24" s="221">
        <v>3708.3999999999996</v>
      </c>
      <c r="D24" s="221">
        <v>2966</v>
      </c>
      <c r="E24" s="222">
        <f t="shared" si="0"/>
        <v>79.980584618703489</v>
      </c>
      <c r="F24" s="222">
        <v>0</v>
      </c>
      <c r="G24" s="222">
        <v>1</v>
      </c>
      <c r="H24" s="222">
        <v>0</v>
      </c>
      <c r="I24" s="222">
        <v>0</v>
      </c>
      <c r="J24" s="222">
        <v>1</v>
      </c>
      <c r="K24" s="222">
        <v>0</v>
      </c>
      <c r="L24" s="222">
        <v>0</v>
      </c>
      <c r="M24" s="222">
        <v>0</v>
      </c>
      <c r="N24" s="522"/>
      <c r="O24" s="67" t="s">
        <v>19</v>
      </c>
      <c r="P24" s="154">
        <v>3708.3999999999996</v>
      </c>
      <c r="Q24" s="154">
        <v>2966</v>
      </c>
      <c r="R24" s="152">
        <f t="shared" si="1"/>
        <v>79.980584618703489</v>
      </c>
      <c r="S24" s="78">
        <v>0</v>
      </c>
      <c r="T24" s="78">
        <v>0</v>
      </c>
      <c r="U24" s="78">
        <v>0</v>
      </c>
      <c r="V24" s="78">
        <v>0</v>
      </c>
      <c r="W24" s="78">
        <v>0</v>
      </c>
      <c r="X24" s="78">
        <v>0</v>
      </c>
      <c r="Y24" s="78">
        <v>0</v>
      </c>
      <c r="Z24" s="80">
        <v>0</v>
      </c>
    </row>
    <row r="25" spans="1:26" ht="13.5" customHeigh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43" t="s">
        <v>20</v>
      </c>
      <c r="M25" s="43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4.5" hidden="1" customHeight="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3.75" customHeight="1" thickBot="1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8" customHeight="1">
      <c r="A28" s="511" t="s">
        <v>62</v>
      </c>
      <c r="B28" s="511"/>
      <c r="C28" s="511"/>
      <c r="D28" s="511"/>
      <c r="E28" s="511"/>
      <c r="F28" s="511"/>
      <c r="G28" s="35"/>
      <c r="H28" s="35"/>
      <c r="I28" s="35"/>
      <c r="J28" s="35"/>
      <c r="K28" s="35"/>
      <c r="L28" s="35"/>
      <c r="M28" s="35"/>
      <c r="N28" s="511" t="s">
        <v>62</v>
      </c>
      <c r="O28" s="511"/>
      <c r="P28" s="511"/>
      <c r="Q28" s="511"/>
      <c r="R28" s="511"/>
      <c r="S28" s="511"/>
      <c r="T28" s="35"/>
      <c r="U28" s="35"/>
      <c r="V28" s="35"/>
      <c r="W28" s="35"/>
      <c r="X28" s="35"/>
      <c r="Y28" s="35"/>
      <c r="Z28" s="35"/>
    </row>
    <row r="29" spans="1:26" ht="18" customHeight="1">
      <c r="A29" s="512" t="s">
        <v>104</v>
      </c>
      <c r="B29" s="512"/>
      <c r="C29" s="512"/>
      <c r="D29" s="512"/>
      <c r="E29" s="512"/>
      <c r="F29" s="512"/>
      <c r="G29" s="512"/>
      <c r="H29" s="512"/>
      <c r="I29" s="512"/>
      <c r="J29" s="512"/>
      <c r="K29" s="512"/>
      <c r="L29" s="512"/>
      <c r="M29" s="64"/>
      <c r="N29" s="512" t="s">
        <v>104</v>
      </c>
      <c r="O29" s="512"/>
      <c r="P29" s="512"/>
      <c r="Q29" s="512"/>
      <c r="R29" s="512"/>
      <c r="S29" s="512"/>
      <c r="T29" s="512"/>
      <c r="U29" s="512"/>
      <c r="V29" s="512"/>
      <c r="W29" s="512"/>
      <c r="X29" s="512"/>
      <c r="Y29" s="512"/>
      <c r="Z29" s="512"/>
    </row>
    <row r="30" spans="1:26" ht="16.5" customHeight="1" thickBot="1">
      <c r="A30" s="71" t="s">
        <v>90</v>
      </c>
      <c r="B30" s="71"/>
      <c r="C30" s="71"/>
      <c r="D30" s="71"/>
      <c r="E30" s="71"/>
      <c r="F30" s="71"/>
      <c r="G30" s="71"/>
      <c r="H30" s="71"/>
      <c r="I30" s="71"/>
      <c r="J30" s="71"/>
      <c r="K30" s="71"/>
      <c r="L30" s="71"/>
      <c r="M30" s="71"/>
      <c r="N30" s="513" t="s">
        <v>90</v>
      </c>
      <c r="O30" s="513"/>
      <c r="P30" s="513"/>
      <c r="Q30" s="513"/>
      <c r="R30" s="513"/>
      <c r="S30" s="513"/>
      <c r="T30" s="513"/>
      <c r="U30" s="513"/>
      <c r="V30" s="513"/>
      <c r="W30" s="513"/>
      <c r="X30" s="513"/>
      <c r="Y30" s="513"/>
      <c r="Z30" s="513"/>
    </row>
    <row r="31" spans="1:26" ht="29.25" customHeight="1" thickTop="1">
      <c r="A31" s="514" t="s">
        <v>0</v>
      </c>
      <c r="B31" s="514" t="s">
        <v>88</v>
      </c>
      <c r="C31" s="514" t="s">
        <v>21</v>
      </c>
      <c r="D31" s="514" t="s">
        <v>108</v>
      </c>
      <c r="E31" s="514" t="s">
        <v>35</v>
      </c>
      <c r="F31" s="516" t="s">
        <v>68</v>
      </c>
      <c r="G31" s="516"/>
      <c r="H31" s="516"/>
      <c r="I31" s="516"/>
      <c r="J31" s="516"/>
      <c r="K31" s="516"/>
      <c r="L31" s="516"/>
      <c r="M31" s="70"/>
      <c r="N31" s="514" t="s">
        <v>0</v>
      </c>
      <c r="O31" s="514" t="s">
        <v>88</v>
      </c>
      <c r="P31" s="514" t="s">
        <v>21</v>
      </c>
      <c r="Q31" s="514" t="s">
        <v>108</v>
      </c>
      <c r="R31" s="514" t="s">
        <v>35</v>
      </c>
      <c r="S31" s="516" t="s">
        <v>68</v>
      </c>
      <c r="T31" s="516"/>
      <c r="U31" s="516"/>
      <c r="V31" s="516"/>
      <c r="W31" s="516"/>
      <c r="X31" s="516"/>
      <c r="Y31" s="516"/>
      <c r="Z31" s="516"/>
    </row>
    <row r="32" spans="1:26" ht="51" customHeight="1">
      <c r="A32" s="515"/>
      <c r="B32" s="515"/>
      <c r="C32" s="515"/>
      <c r="D32" s="515"/>
      <c r="E32" s="515"/>
      <c r="F32" s="26" t="s">
        <v>69</v>
      </c>
      <c r="G32" s="26" t="s">
        <v>70</v>
      </c>
      <c r="H32" s="26" t="s">
        <v>71</v>
      </c>
      <c r="I32" s="26" t="s">
        <v>72</v>
      </c>
      <c r="J32" s="26" t="s">
        <v>74</v>
      </c>
      <c r="K32" s="26" t="s">
        <v>75</v>
      </c>
      <c r="L32" s="26" t="s">
        <v>23</v>
      </c>
      <c r="M32" s="26" t="s">
        <v>24</v>
      </c>
      <c r="N32" s="515"/>
      <c r="O32" s="515"/>
      <c r="P32" s="515"/>
      <c r="Q32" s="515"/>
      <c r="R32" s="515"/>
      <c r="S32" s="26" t="s">
        <v>25</v>
      </c>
      <c r="T32" s="26" t="s">
        <v>76</v>
      </c>
      <c r="U32" s="26" t="s">
        <v>77</v>
      </c>
      <c r="V32" s="26" t="s">
        <v>78</v>
      </c>
      <c r="W32" s="26" t="s">
        <v>79</v>
      </c>
      <c r="X32" s="26" t="s">
        <v>109</v>
      </c>
      <c r="Y32" s="26" t="s">
        <v>112</v>
      </c>
      <c r="Z32" s="26" t="s">
        <v>33</v>
      </c>
    </row>
    <row r="33" spans="1:26" ht="21.95" customHeight="1">
      <c r="A33" s="521" t="s">
        <v>16</v>
      </c>
      <c r="B33" s="68" t="s">
        <v>18</v>
      </c>
      <c r="C33" s="151">
        <v>359624</v>
      </c>
      <c r="D33" s="152">
        <v>287698.60000000003</v>
      </c>
      <c r="E33" s="175">
        <f>D33/C33*100</f>
        <v>79.999833159077269</v>
      </c>
      <c r="F33" s="151">
        <v>1</v>
      </c>
      <c r="G33" s="151">
        <v>0</v>
      </c>
      <c r="H33" s="151">
        <v>2</v>
      </c>
      <c r="I33" s="151">
        <v>0</v>
      </c>
      <c r="J33" s="151">
        <v>5</v>
      </c>
      <c r="K33" s="151">
        <v>0</v>
      </c>
      <c r="L33" s="151">
        <v>0</v>
      </c>
      <c r="M33" s="151">
        <v>0</v>
      </c>
      <c r="N33" s="538" t="s">
        <v>16</v>
      </c>
      <c r="O33" s="68" t="s">
        <v>18</v>
      </c>
      <c r="P33" s="151">
        <v>359624</v>
      </c>
      <c r="Q33" s="152">
        <v>287698.60000000003</v>
      </c>
      <c r="R33" s="179">
        <f>Q33/P33*100</f>
        <v>79.999833159077269</v>
      </c>
      <c r="S33" s="151">
        <v>0</v>
      </c>
      <c r="T33" s="151">
        <v>0</v>
      </c>
      <c r="U33" s="151">
        <v>0</v>
      </c>
      <c r="V33" s="151">
        <v>0</v>
      </c>
      <c r="W33" s="151">
        <v>3</v>
      </c>
      <c r="X33" s="151">
        <v>3</v>
      </c>
      <c r="Y33" s="151">
        <v>1</v>
      </c>
      <c r="Z33" s="151">
        <v>0</v>
      </c>
    </row>
    <row r="34" spans="1:26" ht="21.95" customHeight="1">
      <c r="A34" s="522"/>
      <c r="B34" s="67" t="s">
        <v>19</v>
      </c>
      <c r="C34" s="153">
        <v>0</v>
      </c>
      <c r="D34" s="154">
        <v>0</v>
      </c>
      <c r="E34" s="153">
        <v>0</v>
      </c>
      <c r="F34" s="155">
        <v>0</v>
      </c>
      <c r="G34" s="155">
        <v>0</v>
      </c>
      <c r="H34" s="155">
        <v>0</v>
      </c>
      <c r="I34" s="155">
        <v>0</v>
      </c>
      <c r="J34" s="155">
        <v>0</v>
      </c>
      <c r="K34" s="153">
        <v>0</v>
      </c>
      <c r="L34" s="153">
        <v>0</v>
      </c>
      <c r="M34" s="153">
        <v>0</v>
      </c>
      <c r="N34" s="539"/>
      <c r="O34" s="67" t="s">
        <v>19</v>
      </c>
      <c r="P34" s="153">
        <v>0</v>
      </c>
      <c r="Q34" s="154">
        <v>0</v>
      </c>
      <c r="R34" s="180">
        <v>0</v>
      </c>
      <c r="S34" s="155">
        <v>0</v>
      </c>
      <c r="T34" s="155">
        <v>0</v>
      </c>
      <c r="U34" s="155">
        <v>0</v>
      </c>
      <c r="V34" s="155">
        <v>0</v>
      </c>
      <c r="W34" s="155">
        <v>0</v>
      </c>
      <c r="X34" s="155">
        <v>0</v>
      </c>
      <c r="Y34" s="155">
        <v>0</v>
      </c>
      <c r="Z34" s="153">
        <v>0</v>
      </c>
    </row>
    <row r="35" spans="1:26" ht="21.95" customHeight="1">
      <c r="A35" s="525" t="s">
        <v>10</v>
      </c>
      <c r="B35" s="68" t="s">
        <v>18</v>
      </c>
      <c r="C35" s="156">
        <v>521111.3</v>
      </c>
      <c r="D35" s="157">
        <v>416888</v>
      </c>
      <c r="E35" s="175">
        <f>D35/C35*100</f>
        <v>79.99980042651157</v>
      </c>
      <c r="F35" s="156">
        <v>8</v>
      </c>
      <c r="G35" s="156">
        <v>2</v>
      </c>
      <c r="H35" s="156">
        <v>2</v>
      </c>
      <c r="I35" s="156">
        <v>1</v>
      </c>
      <c r="J35" s="156">
        <v>3</v>
      </c>
      <c r="K35" s="156">
        <v>0</v>
      </c>
      <c r="L35" s="156">
        <v>0</v>
      </c>
      <c r="M35" s="156">
        <v>0</v>
      </c>
      <c r="N35" s="540" t="s">
        <v>10</v>
      </c>
      <c r="O35" s="68" t="s">
        <v>18</v>
      </c>
      <c r="P35" s="156">
        <v>521111.3</v>
      </c>
      <c r="Q35" s="157">
        <v>416888</v>
      </c>
      <c r="R35" s="179">
        <f>Q35/P35*100</f>
        <v>79.99980042651157</v>
      </c>
      <c r="S35" s="156">
        <v>0</v>
      </c>
      <c r="T35" s="156">
        <v>0</v>
      </c>
      <c r="U35" s="156">
        <v>1</v>
      </c>
      <c r="V35" s="156">
        <v>0</v>
      </c>
      <c r="W35" s="156">
        <v>3</v>
      </c>
      <c r="X35" s="156">
        <v>0</v>
      </c>
      <c r="Y35" s="156">
        <v>0</v>
      </c>
      <c r="Z35" s="156">
        <v>0</v>
      </c>
    </row>
    <row r="36" spans="1:26" ht="21.95" customHeight="1">
      <c r="A36" s="525"/>
      <c r="B36" s="66" t="s">
        <v>19</v>
      </c>
      <c r="C36" s="158">
        <v>30283</v>
      </c>
      <c r="D36" s="159">
        <v>24226.399999999998</v>
      </c>
      <c r="E36" s="153">
        <f>D36/C36*100</f>
        <v>80</v>
      </c>
      <c r="F36" s="160">
        <v>0</v>
      </c>
      <c r="G36" s="160">
        <v>0</v>
      </c>
      <c r="H36" s="160">
        <v>2</v>
      </c>
      <c r="I36" s="160">
        <v>0</v>
      </c>
      <c r="J36" s="160">
        <v>4</v>
      </c>
      <c r="K36" s="158">
        <v>0</v>
      </c>
      <c r="L36" s="158">
        <v>0</v>
      </c>
      <c r="M36" s="158">
        <v>0</v>
      </c>
      <c r="N36" s="540"/>
      <c r="O36" s="66" t="s">
        <v>19</v>
      </c>
      <c r="P36" s="158">
        <v>30283</v>
      </c>
      <c r="Q36" s="159">
        <v>24226.399999999998</v>
      </c>
      <c r="R36" s="180">
        <f>Q36/P36*100</f>
        <v>80</v>
      </c>
      <c r="S36" s="160">
        <v>0</v>
      </c>
      <c r="T36" s="160">
        <v>0</v>
      </c>
      <c r="U36" s="160">
        <v>0</v>
      </c>
      <c r="V36" s="160">
        <v>0</v>
      </c>
      <c r="W36" s="160">
        <v>1</v>
      </c>
      <c r="X36" s="160">
        <v>0</v>
      </c>
      <c r="Y36" s="160">
        <v>0</v>
      </c>
      <c r="Z36" s="158">
        <v>0</v>
      </c>
    </row>
    <row r="37" spans="1:26" ht="21.95" customHeight="1">
      <c r="A37" s="532" t="s">
        <v>11</v>
      </c>
      <c r="B37" s="68" t="s">
        <v>18</v>
      </c>
      <c r="C37" s="151">
        <f>C35+C33+C23+C21+C19+C17+C15+C13+C11+C9+C7+C5</f>
        <v>5615283.4399999995</v>
      </c>
      <c r="D37" s="152">
        <f>D35+D33+D23+D21+D19+D17+D15+D13+D11+D9+D7+D5</f>
        <v>4491577.1100000003</v>
      </c>
      <c r="E37" s="175">
        <f>D37/C37*100</f>
        <v>79.988430824428718</v>
      </c>
      <c r="F37" s="152">
        <f t="shared" ref="F37:M38" si="2">F35+F33+F23+F21+F19+F17+F15+F13+F11+F9+F7+F5</f>
        <v>30</v>
      </c>
      <c r="G37" s="152">
        <f t="shared" si="2"/>
        <v>7</v>
      </c>
      <c r="H37" s="152">
        <f t="shared" si="2"/>
        <v>39</v>
      </c>
      <c r="I37" s="152">
        <f t="shared" si="2"/>
        <v>4</v>
      </c>
      <c r="J37" s="152">
        <f t="shared" si="2"/>
        <v>67</v>
      </c>
      <c r="K37" s="152">
        <f t="shared" si="2"/>
        <v>1</v>
      </c>
      <c r="L37" s="152">
        <f t="shared" si="2"/>
        <v>1</v>
      </c>
      <c r="M37" s="152">
        <f t="shared" si="2"/>
        <v>0</v>
      </c>
      <c r="N37" s="546" t="s">
        <v>11</v>
      </c>
      <c r="O37" s="68" t="s">
        <v>18</v>
      </c>
      <c r="P37" s="151">
        <f>P35+P33+P23+P21+P19+P17+P15+P13+P11+P9+P7+P5</f>
        <v>5615283.4399999995</v>
      </c>
      <c r="Q37" s="152">
        <v>4491577.1100000003</v>
      </c>
      <c r="R37" s="179">
        <f>Q37/P37*100</f>
        <v>79.988430824428718</v>
      </c>
      <c r="S37" s="151">
        <v>0</v>
      </c>
      <c r="T37" s="151">
        <v>0</v>
      </c>
      <c r="U37" s="151">
        <v>1</v>
      </c>
      <c r="V37" s="151">
        <v>0</v>
      </c>
      <c r="W37" s="151">
        <v>34</v>
      </c>
      <c r="X37" s="151">
        <v>9</v>
      </c>
      <c r="Y37" s="151">
        <v>8</v>
      </c>
      <c r="Z37" s="151">
        <v>1</v>
      </c>
    </row>
    <row r="38" spans="1:26" ht="21.95" customHeight="1">
      <c r="A38" s="533"/>
      <c r="B38" s="69" t="s">
        <v>19</v>
      </c>
      <c r="C38" s="161">
        <f>C36+C34+C24+C22+C20+C18+C16+C14+C12+C10+C8+C6</f>
        <v>279615.15000000002</v>
      </c>
      <c r="D38" s="162">
        <f>D36+D34+D24+D22+D20+D18+D16+D14+D12+D10+D8+D6</f>
        <v>223443.5</v>
      </c>
      <c r="E38" s="153">
        <f>D38/C38*100</f>
        <v>79.911084932272075</v>
      </c>
      <c r="F38" s="162">
        <f t="shared" si="2"/>
        <v>1</v>
      </c>
      <c r="G38" s="162">
        <f t="shared" si="2"/>
        <v>2</v>
      </c>
      <c r="H38" s="162">
        <f t="shared" si="2"/>
        <v>14</v>
      </c>
      <c r="I38" s="162">
        <f t="shared" si="2"/>
        <v>0</v>
      </c>
      <c r="J38" s="162">
        <f t="shared" si="2"/>
        <v>46</v>
      </c>
      <c r="K38" s="162">
        <f t="shared" si="2"/>
        <v>0</v>
      </c>
      <c r="L38" s="162">
        <f t="shared" si="2"/>
        <v>0</v>
      </c>
      <c r="M38" s="162">
        <f t="shared" si="2"/>
        <v>0</v>
      </c>
      <c r="N38" s="547"/>
      <c r="O38" s="69" t="s">
        <v>19</v>
      </c>
      <c r="P38" s="161">
        <f>P36+P34+P24+P22+P20+P18+P16+P14+P12+P10+P8+P6</f>
        <v>279615.15000000002</v>
      </c>
      <c r="Q38" s="162">
        <v>223443.5</v>
      </c>
      <c r="R38" s="180">
        <f>Q38/P38*100</f>
        <v>79.911084932272075</v>
      </c>
      <c r="S38" s="177">
        <v>0</v>
      </c>
      <c r="T38" s="177">
        <v>0</v>
      </c>
      <c r="U38" s="177">
        <v>0</v>
      </c>
      <c r="V38" s="177">
        <v>0</v>
      </c>
      <c r="W38" s="177">
        <v>6</v>
      </c>
      <c r="X38" s="177">
        <v>1</v>
      </c>
      <c r="Y38" s="177">
        <v>0</v>
      </c>
      <c r="Z38" s="177">
        <v>0</v>
      </c>
    </row>
    <row r="39" spans="1:26" ht="21.95" customHeight="1">
      <c r="A39" s="27" t="s">
        <v>12</v>
      </c>
      <c r="B39" s="27"/>
      <c r="C39" s="163"/>
      <c r="D39" s="164"/>
      <c r="E39" s="165"/>
      <c r="F39" s="163"/>
      <c r="G39" s="163"/>
      <c r="H39" s="163"/>
      <c r="I39" s="163"/>
      <c r="J39" s="163"/>
      <c r="K39" s="163"/>
      <c r="L39" s="163"/>
      <c r="M39" s="163"/>
      <c r="N39" s="27" t="s">
        <v>12</v>
      </c>
      <c r="O39" s="27"/>
      <c r="P39" s="163"/>
      <c r="Q39" s="164"/>
      <c r="R39" s="164"/>
      <c r="S39" s="163"/>
      <c r="T39" s="163"/>
      <c r="U39" s="163"/>
      <c r="V39" s="163"/>
      <c r="W39" s="163"/>
      <c r="X39" s="163"/>
      <c r="Y39" s="163"/>
      <c r="Z39" s="163"/>
    </row>
    <row r="40" spans="1:26" ht="21.95" customHeight="1">
      <c r="A40" s="521" t="s">
        <v>17</v>
      </c>
      <c r="B40" s="68" t="s">
        <v>18</v>
      </c>
      <c r="C40" s="151">
        <v>372436.2</v>
      </c>
      <c r="D40" s="152">
        <v>297948.40000000002</v>
      </c>
      <c r="E40" s="175">
        <f>D40/C40*100</f>
        <v>79.999849638676366</v>
      </c>
      <c r="F40" s="151">
        <v>3</v>
      </c>
      <c r="G40" s="151">
        <v>0</v>
      </c>
      <c r="H40" s="151">
        <v>6</v>
      </c>
      <c r="I40" s="151">
        <v>0</v>
      </c>
      <c r="J40" s="151">
        <v>3</v>
      </c>
      <c r="K40" s="151">
        <v>0</v>
      </c>
      <c r="L40" s="151">
        <v>0</v>
      </c>
      <c r="M40" s="151">
        <v>0</v>
      </c>
      <c r="N40" s="538" t="s">
        <v>17</v>
      </c>
      <c r="O40" s="68" t="s">
        <v>18</v>
      </c>
      <c r="P40" s="151">
        <v>372436.2</v>
      </c>
      <c r="Q40" s="152">
        <v>297948.40000000002</v>
      </c>
      <c r="R40" s="152">
        <f>Q40/P40*100</f>
        <v>79.999849638676366</v>
      </c>
      <c r="S40" s="151">
        <v>2</v>
      </c>
      <c r="T40" s="151">
        <v>2</v>
      </c>
      <c r="U40" s="151">
        <v>0</v>
      </c>
      <c r="V40" s="151">
        <v>0</v>
      </c>
      <c r="W40" s="151">
        <v>0</v>
      </c>
      <c r="X40" s="151">
        <v>0</v>
      </c>
      <c r="Y40" s="151">
        <v>0</v>
      </c>
      <c r="Z40" s="151">
        <v>0</v>
      </c>
    </row>
    <row r="41" spans="1:26" ht="21.95" customHeight="1">
      <c r="A41" s="522"/>
      <c r="B41" s="67" t="s">
        <v>19</v>
      </c>
      <c r="C41" s="153">
        <v>112900</v>
      </c>
      <c r="D41" s="154">
        <v>90321</v>
      </c>
      <c r="E41" s="153">
        <f t="shared" ref="E41:E50" si="3">D41/C41*100</f>
        <v>80.000885739592562</v>
      </c>
      <c r="F41" s="155">
        <v>0</v>
      </c>
      <c r="G41" s="155">
        <v>2</v>
      </c>
      <c r="H41" s="155">
        <v>0</v>
      </c>
      <c r="I41" s="155">
        <v>0</v>
      </c>
      <c r="J41" s="155">
        <v>4</v>
      </c>
      <c r="K41" s="153">
        <v>0</v>
      </c>
      <c r="L41" s="153">
        <v>0</v>
      </c>
      <c r="M41" s="153">
        <v>0</v>
      </c>
      <c r="N41" s="539"/>
      <c r="O41" s="67" t="s">
        <v>19</v>
      </c>
      <c r="P41" s="153">
        <v>112900</v>
      </c>
      <c r="Q41" s="154">
        <v>90321</v>
      </c>
      <c r="R41" s="152">
        <f t="shared" ref="R41:R50" si="4">Q41/P41*100</f>
        <v>80.000885739592562</v>
      </c>
      <c r="S41" s="155">
        <v>0</v>
      </c>
      <c r="T41" s="155">
        <v>0</v>
      </c>
      <c r="U41" s="155">
        <v>0</v>
      </c>
      <c r="V41" s="155">
        <v>0</v>
      </c>
      <c r="W41" s="155">
        <v>0</v>
      </c>
      <c r="X41" s="155">
        <v>0</v>
      </c>
      <c r="Y41" s="155">
        <v>0</v>
      </c>
      <c r="Z41" s="153">
        <v>0</v>
      </c>
    </row>
    <row r="42" spans="1:26" ht="21.95" customHeight="1">
      <c r="A42" s="525" t="s">
        <v>40</v>
      </c>
      <c r="B42" s="68" t="s">
        <v>18</v>
      </c>
      <c r="C42" s="151">
        <v>246512.94999999995</v>
      </c>
      <c r="D42" s="152">
        <v>197208.39999999997</v>
      </c>
      <c r="E42" s="175">
        <f t="shared" si="3"/>
        <v>79.999204909924615</v>
      </c>
      <c r="F42" s="151">
        <v>0</v>
      </c>
      <c r="G42" s="151">
        <v>0</v>
      </c>
      <c r="H42" s="151">
        <v>0</v>
      </c>
      <c r="I42" s="151">
        <v>0</v>
      </c>
      <c r="J42" s="151">
        <v>32</v>
      </c>
      <c r="K42" s="151">
        <v>0</v>
      </c>
      <c r="L42" s="151">
        <v>1</v>
      </c>
      <c r="M42" s="151">
        <v>0</v>
      </c>
      <c r="N42" s="540" t="s">
        <v>40</v>
      </c>
      <c r="O42" s="68" t="s">
        <v>18</v>
      </c>
      <c r="P42" s="151">
        <v>246512.94999999995</v>
      </c>
      <c r="Q42" s="152">
        <v>197208.39999999997</v>
      </c>
      <c r="R42" s="152">
        <f t="shared" si="4"/>
        <v>79.999204909924615</v>
      </c>
      <c r="S42" s="151">
        <v>0</v>
      </c>
      <c r="T42" s="151">
        <v>1</v>
      </c>
      <c r="U42" s="151">
        <v>1</v>
      </c>
      <c r="V42" s="151">
        <v>0</v>
      </c>
      <c r="W42" s="151">
        <v>0</v>
      </c>
      <c r="X42" s="151">
        <v>0</v>
      </c>
      <c r="Y42" s="151">
        <v>0</v>
      </c>
      <c r="Z42" s="151">
        <v>0</v>
      </c>
    </row>
    <row r="43" spans="1:26" ht="21.95" customHeight="1">
      <c r="A43" s="522"/>
      <c r="B43" s="67" t="s">
        <v>19</v>
      </c>
      <c r="C43" s="153">
        <v>46787.710000000006</v>
      </c>
      <c r="D43" s="154">
        <v>37430.100000000006</v>
      </c>
      <c r="E43" s="153">
        <f t="shared" si="3"/>
        <v>79.999854662688136</v>
      </c>
      <c r="F43" s="155">
        <v>0</v>
      </c>
      <c r="G43" s="155">
        <v>1</v>
      </c>
      <c r="H43" s="155">
        <v>0</v>
      </c>
      <c r="I43" s="155">
        <v>0</v>
      </c>
      <c r="J43" s="155">
        <v>12</v>
      </c>
      <c r="K43" s="153">
        <v>0</v>
      </c>
      <c r="L43" s="153">
        <v>0</v>
      </c>
      <c r="M43" s="153">
        <v>0</v>
      </c>
      <c r="N43" s="539"/>
      <c r="O43" s="67" t="s">
        <v>19</v>
      </c>
      <c r="P43" s="153">
        <v>46787.710000000006</v>
      </c>
      <c r="Q43" s="154">
        <v>37430.100000000006</v>
      </c>
      <c r="R43" s="152">
        <f t="shared" si="4"/>
        <v>79.999854662688136</v>
      </c>
      <c r="S43" s="155">
        <v>0</v>
      </c>
      <c r="T43" s="155">
        <v>0</v>
      </c>
      <c r="U43" s="155">
        <v>1</v>
      </c>
      <c r="V43" s="155">
        <v>0</v>
      </c>
      <c r="W43" s="155">
        <v>0</v>
      </c>
      <c r="X43" s="155">
        <v>0</v>
      </c>
      <c r="Y43" s="155">
        <v>0</v>
      </c>
      <c r="Z43" s="153">
        <v>0</v>
      </c>
    </row>
    <row r="44" spans="1:26" ht="21.95" customHeight="1">
      <c r="A44" s="525" t="s">
        <v>65</v>
      </c>
      <c r="B44" s="72" t="s">
        <v>18</v>
      </c>
      <c r="C44" s="156">
        <v>390191.9</v>
      </c>
      <c r="D44" s="157">
        <v>312148</v>
      </c>
      <c r="E44" s="175">
        <f t="shared" si="3"/>
        <v>79.998585311483907</v>
      </c>
      <c r="F44" s="156">
        <v>0</v>
      </c>
      <c r="G44" s="156">
        <v>6</v>
      </c>
      <c r="H44" s="156">
        <v>3</v>
      </c>
      <c r="I44" s="156">
        <v>2</v>
      </c>
      <c r="J44" s="156">
        <v>14</v>
      </c>
      <c r="K44" s="156">
        <v>0</v>
      </c>
      <c r="L44" s="156">
        <v>0</v>
      </c>
      <c r="M44" s="156">
        <v>0</v>
      </c>
      <c r="N44" s="540" t="s">
        <v>65</v>
      </c>
      <c r="O44" s="72" t="s">
        <v>18</v>
      </c>
      <c r="P44" s="156">
        <v>390191.9</v>
      </c>
      <c r="Q44" s="157">
        <v>312148</v>
      </c>
      <c r="R44" s="152">
        <f t="shared" si="4"/>
        <v>79.998585311483907</v>
      </c>
      <c r="S44" s="156">
        <v>0</v>
      </c>
      <c r="T44" s="156">
        <v>0</v>
      </c>
      <c r="U44" s="156">
        <v>0</v>
      </c>
      <c r="V44" s="156">
        <v>0</v>
      </c>
      <c r="W44" s="156">
        <v>0</v>
      </c>
      <c r="X44" s="156">
        <v>0</v>
      </c>
      <c r="Y44" s="156">
        <v>0</v>
      </c>
      <c r="Z44" s="156">
        <v>0</v>
      </c>
    </row>
    <row r="45" spans="1:26" ht="21.95" customHeight="1">
      <c r="A45" s="522"/>
      <c r="B45" s="67" t="s">
        <v>19</v>
      </c>
      <c r="C45" s="153">
        <v>309453.19999999995</v>
      </c>
      <c r="D45" s="154">
        <v>247556.59999999998</v>
      </c>
      <c r="E45" s="153">
        <f t="shared" si="3"/>
        <v>79.998074022178471</v>
      </c>
      <c r="F45" s="155">
        <v>1</v>
      </c>
      <c r="G45" s="155">
        <v>0</v>
      </c>
      <c r="H45" s="155">
        <v>7</v>
      </c>
      <c r="I45" s="155">
        <v>4</v>
      </c>
      <c r="J45" s="155">
        <v>5</v>
      </c>
      <c r="K45" s="153">
        <v>0</v>
      </c>
      <c r="L45" s="153">
        <v>0</v>
      </c>
      <c r="M45" s="153">
        <v>0</v>
      </c>
      <c r="N45" s="539"/>
      <c r="O45" s="67" t="s">
        <v>19</v>
      </c>
      <c r="P45" s="153">
        <v>309453.19999999995</v>
      </c>
      <c r="Q45" s="154">
        <v>247556.59999999998</v>
      </c>
      <c r="R45" s="152">
        <f t="shared" si="4"/>
        <v>79.998074022178471</v>
      </c>
      <c r="S45" s="155">
        <v>0</v>
      </c>
      <c r="T45" s="155">
        <v>0</v>
      </c>
      <c r="U45" s="155">
        <v>0</v>
      </c>
      <c r="V45" s="155">
        <v>0</v>
      </c>
      <c r="W45" s="155">
        <v>0</v>
      </c>
      <c r="X45" s="155">
        <v>0</v>
      </c>
      <c r="Y45" s="155">
        <v>0</v>
      </c>
      <c r="Z45" s="153">
        <v>0</v>
      </c>
    </row>
    <row r="46" spans="1:26" ht="21.95" customHeight="1">
      <c r="A46" s="534" t="s">
        <v>11</v>
      </c>
      <c r="B46" s="72" t="s">
        <v>18</v>
      </c>
      <c r="C46" s="160">
        <f>C44+C42+C40</f>
        <v>1009141.05</v>
      </c>
      <c r="D46" s="159">
        <f>D44+D42+D40</f>
        <v>807304.8</v>
      </c>
      <c r="E46" s="175">
        <f t="shared" si="3"/>
        <v>79.999203282831473</v>
      </c>
      <c r="F46" s="159">
        <f t="shared" ref="F46:M47" si="5">F44+F42+F40</f>
        <v>3</v>
      </c>
      <c r="G46" s="159">
        <f t="shared" si="5"/>
        <v>6</v>
      </c>
      <c r="H46" s="159">
        <f t="shared" si="5"/>
        <v>9</v>
      </c>
      <c r="I46" s="159">
        <f t="shared" si="5"/>
        <v>2</v>
      </c>
      <c r="J46" s="159">
        <f t="shared" si="5"/>
        <v>49</v>
      </c>
      <c r="K46" s="159">
        <f t="shared" si="5"/>
        <v>0</v>
      </c>
      <c r="L46" s="159">
        <f t="shared" si="5"/>
        <v>1</v>
      </c>
      <c r="M46" s="159">
        <f t="shared" si="5"/>
        <v>0</v>
      </c>
      <c r="N46" s="541" t="s">
        <v>11</v>
      </c>
      <c r="O46" s="72" t="s">
        <v>18</v>
      </c>
      <c r="P46" s="160">
        <f>P44+P42+P40</f>
        <v>1009141.05</v>
      </c>
      <c r="Q46" s="159">
        <v>807304.8</v>
      </c>
      <c r="R46" s="152">
        <f t="shared" si="4"/>
        <v>79.999203282831473</v>
      </c>
      <c r="S46" s="160">
        <v>2</v>
      </c>
      <c r="T46" s="160">
        <v>3</v>
      </c>
      <c r="U46" s="160">
        <v>1</v>
      </c>
      <c r="V46" s="160">
        <v>0</v>
      </c>
      <c r="W46" s="160">
        <v>0</v>
      </c>
      <c r="X46" s="160">
        <v>0</v>
      </c>
      <c r="Y46" s="160">
        <v>0</v>
      </c>
      <c r="Z46" s="160">
        <v>0</v>
      </c>
    </row>
    <row r="47" spans="1:26" ht="21.95" customHeight="1" thickBot="1">
      <c r="A47" s="524"/>
      <c r="B47" s="67" t="s">
        <v>19</v>
      </c>
      <c r="C47" s="166">
        <f>C45+C43+C41</f>
        <v>469140.91</v>
      </c>
      <c r="D47" s="167">
        <f>D45+D43+D41</f>
        <v>375307.69999999995</v>
      </c>
      <c r="E47" s="176">
        <f t="shared" si="3"/>
        <v>79.998928253773471</v>
      </c>
      <c r="F47" s="167">
        <f t="shared" si="5"/>
        <v>1</v>
      </c>
      <c r="G47" s="167">
        <f t="shared" si="5"/>
        <v>3</v>
      </c>
      <c r="H47" s="167">
        <f t="shared" si="5"/>
        <v>7</v>
      </c>
      <c r="I47" s="167">
        <f t="shared" si="5"/>
        <v>4</v>
      </c>
      <c r="J47" s="167">
        <f t="shared" si="5"/>
        <v>21</v>
      </c>
      <c r="K47" s="167">
        <f t="shared" si="5"/>
        <v>0</v>
      </c>
      <c r="L47" s="167">
        <f t="shared" si="5"/>
        <v>0</v>
      </c>
      <c r="M47" s="167">
        <f t="shared" si="5"/>
        <v>0</v>
      </c>
      <c r="N47" s="542"/>
      <c r="O47" s="67" t="s">
        <v>19</v>
      </c>
      <c r="P47" s="166">
        <f>P45+P43+P41</f>
        <v>469140.91</v>
      </c>
      <c r="Q47" s="167">
        <v>375307.69999999995</v>
      </c>
      <c r="R47" s="152">
        <f t="shared" si="4"/>
        <v>79.998928253773471</v>
      </c>
      <c r="S47" s="166">
        <v>0</v>
      </c>
      <c r="T47" s="166">
        <v>0</v>
      </c>
      <c r="U47" s="166">
        <v>1</v>
      </c>
      <c r="V47" s="166">
        <v>0</v>
      </c>
      <c r="W47" s="166">
        <v>0</v>
      </c>
      <c r="X47" s="166">
        <v>0</v>
      </c>
      <c r="Y47" s="166">
        <v>0</v>
      </c>
      <c r="Z47" s="166">
        <v>0</v>
      </c>
    </row>
    <row r="48" spans="1:26" ht="21.95" customHeight="1" thickTop="1">
      <c r="A48" s="518" t="s">
        <v>14</v>
      </c>
      <c r="B48" s="61" t="s">
        <v>18</v>
      </c>
      <c r="C48" s="168">
        <f>C46+C37</f>
        <v>6624424.4899999993</v>
      </c>
      <c r="D48" s="169">
        <f>D46+D37</f>
        <v>5298881.91</v>
      </c>
      <c r="E48" s="169">
        <f t="shared" si="3"/>
        <v>79.99007186207659</v>
      </c>
      <c r="F48" s="169">
        <f t="shared" ref="F48:M49" si="6">F46+F37</f>
        <v>33</v>
      </c>
      <c r="G48" s="169">
        <f t="shared" si="6"/>
        <v>13</v>
      </c>
      <c r="H48" s="169">
        <f t="shared" si="6"/>
        <v>48</v>
      </c>
      <c r="I48" s="169">
        <f t="shared" si="6"/>
        <v>6</v>
      </c>
      <c r="J48" s="169">
        <f t="shared" si="6"/>
        <v>116</v>
      </c>
      <c r="K48" s="169">
        <f t="shared" si="6"/>
        <v>1</v>
      </c>
      <c r="L48" s="169">
        <f t="shared" si="6"/>
        <v>2</v>
      </c>
      <c r="M48" s="169">
        <f t="shared" si="6"/>
        <v>0</v>
      </c>
      <c r="N48" s="543" t="s">
        <v>14</v>
      </c>
      <c r="O48" s="61" t="s">
        <v>18</v>
      </c>
      <c r="P48" s="168">
        <f>P46+P37</f>
        <v>6624424.4899999993</v>
      </c>
      <c r="Q48" s="169">
        <v>5298881.91</v>
      </c>
      <c r="R48" s="169">
        <f t="shared" si="4"/>
        <v>79.99007186207659</v>
      </c>
      <c r="S48" s="168">
        <v>2</v>
      </c>
      <c r="T48" s="168">
        <v>3</v>
      </c>
      <c r="U48" s="168">
        <v>2</v>
      </c>
      <c r="V48" s="168">
        <v>0</v>
      </c>
      <c r="W48" s="168">
        <v>34</v>
      </c>
      <c r="X48" s="168">
        <v>9</v>
      </c>
      <c r="Y48" s="168">
        <v>8</v>
      </c>
      <c r="Z48" s="168">
        <v>1</v>
      </c>
    </row>
    <row r="49" spans="1:26" ht="21.95" customHeight="1">
      <c r="A49" s="519"/>
      <c r="B49" s="62" t="s">
        <v>19</v>
      </c>
      <c r="C49" s="170">
        <f>C47+C38</f>
        <v>748756.06</v>
      </c>
      <c r="D49" s="171">
        <f>D47+D38</f>
        <v>598751.19999999995</v>
      </c>
      <c r="E49" s="171">
        <f t="shared" si="3"/>
        <v>79.966124080518284</v>
      </c>
      <c r="F49" s="171">
        <f t="shared" si="6"/>
        <v>2</v>
      </c>
      <c r="G49" s="171">
        <f t="shared" si="6"/>
        <v>5</v>
      </c>
      <c r="H49" s="171">
        <f t="shared" si="6"/>
        <v>21</v>
      </c>
      <c r="I49" s="171">
        <f t="shared" si="6"/>
        <v>4</v>
      </c>
      <c r="J49" s="171">
        <f t="shared" si="6"/>
        <v>67</v>
      </c>
      <c r="K49" s="171">
        <f t="shared" si="6"/>
        <v>0</v>
      </c>
      <c r="L49" s="171">
        <f t="shared" si="6"/>
        <v>0</v>
      </c>
      <c r="M49" s="171">
        <f t="shared" si="6"/>
        <v>0</v>
      </c>
      <c r="N49" s="544"/>
      <c r="O49" s="62" t="s">
        <v>19</v>
      </c>
      <c r="P49" s="170">
        <f>P47+P38</f>
        <v>748756.06</v>
      </c>
      <c r="Q49" s="171">
        <v>598751.19999999995</v>
      </c>
      <c r="R49" s="171">
        <f t="shared" si="4"/>
        <v>79.966124080518284</v>
      </c>
      <c r="S49" s="170">
        <v>0</v>
      </c>
      <c r="T49" s="170">
        <v>0</v>
      </c>
      <c r="U49" s="170">
        <v>1</v>
      </c>
      <c r="V49" s="170">
        <v>0</v>
      </c>
      <c r="W49" s="170">
        <v>6</v>
      </c>
      <c r="X49" s="170">
        <v>1</v>
      </c>
      <c r="Y49" s="170">
        <v>0</v>
      </c>
      <c r="Z49" s="170">
        <v>0</v>
      </c>
    </row>
    <row r="50" spans="1:26" ht="21.95" customHeight="1" thickBot="1">
      <c r="A50" s="520"/>
      <c r="B50" s="63" t="s">
        <v>106</v>
      </c>
      <c r="C50" s="172">
        <f>C49+C48</f>
        <v>7373180.5499999989</v>
      </c>
      <c r="D50" s="172">
        <f>D49+D48</f>
        <v>5897633.1100000003</v>
      </c>
      <c r="E50" s="172">
        <f t="shared" si="3"/>
        <v>79.987639933759681</v>
      </c>
      <c r="F50" s="172">
        <f t="shared" ref="F50:M50" si="7">F49+F48</f>
        <v>35</v>
      </c>
      <c r="G50" s="172">
        <f t="shared" si="7"/>
        <v>18</v>
      </c>
      <c r="H50" s="172">
        <f t="shared" si="7"/>
        <v>69</v>
      </c>
      <c r="I50" s="172">
        <f t="shared" si="7"/>
        <v>10</v>
      </c>
      <c r="J50" s="172">
        <f t="shared" si="7"/>
        <v>183</v>
      </c>
      <c r="K50" s="172">
        <f t="shared" si="7"/>
        <v>1</v>
      </c>
      <c r="L50" s="172">
        <f t="shared" si="7"/>
        <v>2</v>
      </c>
      <c r="M50" s="172">
        <f t="shared" si="7"/>
        <v>0</v>
      </c>
      <c r="N50" s="545"/>
      <c r="O50" s="63" t="s">
        <v>106</v>
      </c>
      <c r="P50" s="172">
        <f>P49+P48</f>
        <v>7373180.5499999989</v>
      </c>
      <c r="Q50" s="178">
        <v>5897633.1100000003</v>
      </c>
      <c r="R50" s="178">
        <f t="shared" si="4"/>
        <v>79.987639933759681</v>
      </c>
      <c r="S50" s="172">
        <f t="shared" ref="S50:Z50" si="8">S49+S48</f>
        <v>2</v>
      </c>
      <c r="T50" s="172">
        <f t="shared" si="8"/>
        <v>3</v>
      </c>
      <c r="U50" s="172">
        <f t="shared" si="8"/>
        <v>3</v>
      </c>
      <c r="V50" s="172">
        <f t="shared" si="8"/>
        <v>0</v>
      </c>
      <c r="W50" s="172">
        <f t="shared" si="8"/>
        <v>40</v>
      </c>
      <c r="X50" s="172">
        <f t="shared" si="8"/>
        <v>10</v>
      </c>
      <c r="Y50" s="172">
        <f t="shared" si="8"/>
        <v>8</v>
      </c>
      <c r="Z50" s="172">
        <f t="shared" si="8"/>
        <v>1</v>
      </c>
    </row>
    <row r="51" spans="1:26" ht="21.95" customHeight="1" thickTop="1">
      <c r="A51" s="3"/>
      <c r="B51" s="3"/>
      <c r="C51" s="173"/>
      <c r="D51" s="173"/>
      <c r="E51" s="173"/>
      <c r="F51" s="173"/>
      <c r="G51" s="173"/>
      <c r="H51" s="173"/>
      <c r="I51" s="173"/>
      <c r="J51" s="173"/>
      <c r="K51" s="173"/>
      <c r="L51" s="174"/>
      <c r="M51" s="174" t="s">
        <v>20</v>
      </c>
      <c r="N51" s="17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4.25" customHeight="1" thickBot="1">
      <c r="A52" s="3"/>
      <c r="B52" s="3"/>
      <c r="C52" s="173"/>
      <c r="D52" s="173"/>
      <c r="E52" s="173"/>
      <c r="F52" s="173"/>
      <c r="G52" s="173"/>
      <c r="H52" s="173"/>
      <c r="I52" s="173"/>
      <c r="J52" s="173"/>
      <c r="K52" s="173"/>
      <c r="L52" s="173"/>
      <c r="M52" s="173"/>
      <c r="N52" s="17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8.75" customHeight="1">
      <c r="A53" s="511" t="s">
        <v>62</v>
      </c>
      <c r="B53" s="511"/>
      <c r="C53" s="511"/>
      <c r="D53" s="511"/>
      <c r="E53" s="511"/>
      <c r="F53" s="511"/>
      <c r="G53" s="35"/>
      <c r="H53" s="35"/>
      <c r="I53" s="35"/>
      <c r="J53" s="35"/>
      <c r="K53" s="35"/>
      <c r="L53" s="35"/>
      <c r="M53" s="35"/>
      <c r="N53" s="511" t="s">
        <v>62</v>
      </c>
      <c r="O53" s="511"/>
      <c r="P53" s="511"/>
      <c r="Q53" s="511"/>
      <c r="R53" s="511"/>
      <c r="S53" s="511"/>
      <c r="T53" s="35"/>
      <c r="U53" s="35"/>
      <c r="V53" s="35"/>
      <c r="W53" s="35"/>
      <c r="X53" s="35"/>
      <c r="Y53" s="35"/>
      <c r="Z53" s="35"/>
    </row>
    <row r="55" spans="1:26">
      <c r="M55" s="43"/>
    </row>
  </sheetData>
  <mergeCells count="71">
    <mergeCell ref="A48:A50"/>
    <mergeCell ref="Q31:Q32"/>
    <mergeCell ref="N48:N50"/>
    <mergeCell ref="N33:N34"/>
    <mergeCell ref="N35:N36"/>
    <mergeCell ref="N37:N38"/>
    <mergeCell ref="N31:N32"/>
    <mergeCell ref="O31:O32"/>
    <mergeCell ref="P31:P32"/>
    <mergeCell ref="N53:S53"/>
    <mergeCell ref="N40:N41"/>
    <mergeCell ref="N42:N43"/>
    <mergeCell ref="N44:N45"/>
    <mergeCell ref="N46:N47"/>
    <mergeCell ref="R31:R32"/>
    <mergeCell ref="S31:Z31"/>
    <mergeCell ref="N15:N16"/>
    <mergeCell ref="N17:N18"/>
    <mergeCell ref="N19:N20"/>
    <mergeCell ref="N21:N22"/>
    <mergeCell ref="N23:N24"/>
    <mergeCell ref="N28:S28"/>
    <mergeCell ref="N29:Z29"/>
    <mergeCell ref="N30:Z30"/>
    <mergeCell ref="N5:N6"/>
    <mergeCell ref="N7:N8"/>
    <mergeCell ref="N9:N10"/>
    <mergeCell ref="N11:N12"/>
    <mergeCell ref="N13:N14"/>
    <mergeCell ref="N1:Z1"/>
    <mergeCell ref="N2:Z2"/>
    <mergeCell ref="N3:N4"/>
    <mergeCell ref="O3:O4"/>
    <mergeCell ref="P3:P4"/>
    <mergeCell ref="R3:R4"/>
    <mergeCell ref="S3:Z3"/>
    <mergeCell ref="Q3:Q4"/>
    <mergeCell ref="A28:F28"/>
    <mergeCell ref="A19:A20"/>
    <mergeCell ref="A21:A22"/>
    <mergeCell ref="A23:A24"/>
    <mergeCell ref="A46:A47"/>
    <mergeCell ref="A37:A38"/>
    <mergeCell ref="F31:L31"/>
    <mergeCell ref="E31:E32"/>
    <mergeCell ref="A29:L29"/>
    <mergeCell ref="D31:D32"/>
    <mergeCell ref="A9:A10"/>
    <mergeCell ref="A1:L1"/>
    <mergeCell ref="A3:A4"/>
    <mergeCell ref="B3:B4"/>
    <mergeCell ref="C3:C4"/>
    <mergeCell ref="F3:L3"/>
    <mergeCell ref="E3:E4"/>
    <mergeCell ref="D3:D4"/>
    <mergeCell ref="A53:F53"/>
    <mergeCell ref="A2:L2"/>
    <mergeCell ref="A42:A43"/>
    <mergeCell ref="A44:A45"/>
    <mergeCell ref="A33:A34"/>
    <mergeCell ref="A35:A36"/>
    <mergeCell ref="A40:A41"/>
    <mergeCell ref="A31:A32"/>
    <mergeCell ref="B31:B32"/>
    <mergeCell ref="C31:C32"/>
    <mergeCell ref="A11:A12"/>
    <mergeCell ref="A13:A14"/>
    <mergeCell ref="A15:A16"/>
    <mergeCell ref="A17:A18"/>
    <mergeCell ref="A5:A6"/>
    <mergeCell ref="A7:A8"/>
  </mergeCells>
  <printOptions horizontalCentered="1"/>
  <pageMargins left="0.70866141732283472" right="0.70866141732283472" top="0.59055118110236227" bottom="0.19685039370078741" header="0.31496062992125984" footer="0.31496062992125984"/>
  <pageSetup paperSize="9" scale="90" orientation="landscape" r:id="rId1"/>
  <colBreaks count="1" manualBreakCount="1">
    <brk id="13" max="52" man="1"/>
  </colBreaks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FF0000"/>
  </sheetPr>
  <dimension ref="A1:X27"/>
  <sheetViews>
    <sheetView rightToLeft="1" view="pageBreakPreview" topLeftCell="A4" zoomScaleSheetLayoutView="100" workbookViewId="0">
      <selection activeCell="E18" sqref="E18"/>
    </sheetView>
  </sheetViews>
  <sheetFormatPr defaultRowHeight="14.25"/>
  <cols>
    <col min="1" max="1" width="12.25" customWidth="1"/>
    <col min="2" max="2" width="10.625" customWidth="1"/>
    <col min="3" max="3" width="10.75" customWidth="1"/>
    <col min="4" max="6" width="12.375" customWidth="1"/>
    <col min="7" max="7" width="13.375" customWidth="1"/>
    <col min="8" max="8" width="9.625" customWidth="1"/>
    <col min="9" max="9" width="9.875" customWidth="1"/>
    <col min="10" max="10" width="5.75" customWidth="1"/>
    <col min="11" max="12" width="7.375" customWidth="1"/>
    <col min="13" max="13" width="12.75" customWidth="1"/>
    <col min="14" max="14" width="10.75" customWidth="1"/>
    <col min="15" max="15" width="11" customWidth="1"/>
    <col min="16" max="16" width="12.375" customWidth="1"/>
    <col min="17" max="17" width="8.25" customWidth="1"/>
    <col min="19" max="19" width="12.375" customWidth="1"/>
    <col min="22" max="22" width="10" customWidth="1"/>
    <col min="23" max="23" width="10.875" customWidth="1"/>
  </cols>
  <sheetData>
    <row r="1" spans="1:24" ht="25.5" customHeight="1">
      <c r="A1" s="512" t="s">
        <v>105</v>
      </c>
      <c r="B1" s="512"/>
      <c r="C1" s="512"/>
      <c r="D1" s="512"/>
      <c r="E1" s="512"/>
      <c r="F1" s="512"/>
      <c r="G1" s="512"/>
      <c r="H1" s="512"/>
      <c r="I1" s="512"/>
      <c r="J1" s="512"/>
      <c r="K1" s="512"/>
      <c r="L1" s="58"/>
      <c r="M1" s="512" t="s">
        <v>105</v>
      </c>
      <c r="N1" s="512"/>
      <c r="O1" s="512"/>
      <c r="P1" s="512"/>
      <c r="Q1" s="512"/>
      <c r="R1" s="512"/>
      <c r="S1" s="512"/>
      <c r="T1" s="512"/>
      <c r="U1" s="512"/>
      <c r="V1" s="512"/>
      <c r="W1" s="512"/>
      <c r="X1" s="512"/>
    </row>
    <row r="2" spans="1:24" ht="20.25" customHeight="1" thickBot="1">
      <c r="A2" s="513" t="s">
        <v>56</v>
      </c>
      <c r="B2" s="513"/>
      <c r="C2" s="513"/>
      <c r="D2" s="513"/>
      <c r="E2" s="513"/>
      <c r="F2" s="513"/>
      <c r="G2" s="513"/>
      <c r="H2" s="513"/>
      <c r="I2" s="513"/>
      <c r="J2" s="513"/>
      <c r="K2" s="513"/>
      <c r="L2" s="59"/>
      <c r="M2" s="513" t="s">
        <v>102</v>
      </c>
      <c r="N2" s="513"/>
      <c r="O2" s="513"/>
      <c r="P2" s="513"/>
      <c r="Q2" s="513"/>
      <c r="R2" s="513"/>
      <c r="S2" s="513"/>
      <c r="T2" s="513"/>
      <c r="U2" s="513"/>
      <c r="V2" s="513"/>
      <c r="W2" s="513"/>
      <c r="X2" s="513"/>
    </row>
    <row r="3" spans="1:24" ht="22.5" customHeight="1" thickTop="1">
      <c r="A3" s="514" t="s">
        <v>0</v>
      </c>
      <c r="B3" s="514" t="s">
        <v>21</v>
      </c>
      <c r="C3" s="514" t="s">
        <v>108</v>
      </c>
      <c r="D3" s="514" t="s">
        <v>35</v>
      </c>
      <c r="E3" s="516" t="s">
        <v>68</v>
      </c>
      <c r="F3" s="516"/>
      <c r="G3" s="516"/>
      <c r="H3" s="516"/>
      <c r="I3" s="516"/>
      <c r="J3" s="516"/>
      <c r="K3" s="516"/>
      <c r="L3" s="60"/>
      <c r="M3" s="514" t="s">
        <v>0</v>
      </c>
      <c r="N3" s="514" t="s">
        <v>21</v>
      </c>
      <c r="O3" s="514" t="s">
        <v>108</v>
      </c>
      <c r="P3" s="514" t="s">
        <v>35</v>
      </c>
      <c r="Q3" s="516"/>
      <c r="R3" s="516"/>
      <c r="S3" s="516"/>
      <c r="T3" s="516"/>
      <c r="U3" s="516"/>
      <c r="V3" s="516"/>
      <c r="W3" s="516"/>
      <c r="X3" s="516"/>
    </row>
    <row r="4" spans="1:24" ht="54" customHeight="1">
      <c r="A4" s="515"/>
      <c r="B4" s="515"/>
      <c r="C4" s="515"/>
      <c r="D4" s="515"/>
      <c r="E4" s="26" t="s">
        <v>69</v>
      </c>
      <c r="F4" s="26" t="s">
        <v>70</v>
      </c>
      <c r="G4" s="26" t="s">
        <v>71</v>
      </c>
      <c r="H4" s="26" t="s">
        <v>72</v>
      </c>
      <c r="I4" s="26" t="s">
        <v>74</v>
      </c>
      <c r="J4" s="26" t="s">
        <v>75</v>
      </c>
      <c r="K4" s="26" t="s">
        <v>23</v>
      </c>
      <c r="L4" s="26" t="s">
        <v>24</v>
      </c>
      <c r="M4" s="515"/>
      <c r="N4" s="515"/>
      <c r="O4" s="515"/>
      <c r="P4" s="515"/>
      <c r="Q4" s="26" t="s">
        <v>25</v>
      </c>
      <c r="R4" s="26" t="s">
        <v>76</v>
      </c>
      <c r="S4" s="26" t="s">
        <v>77</v>
      </c>
      <c r="T4" s="26" t="s">
        <v>78</v>
      </c>
      <c r="U4" s="26" t="s">
        <v>79</v>
      </c>
      <c r="V4" s="26" t="s">
        <v>109</v>
      </c>
      <c r="W4" s="26" t="s">
        <v>112</v>
      </c>
      <c r="X4" s="26" t="s">
        <v>33</v>
      </c>
    </row>
    <row r="5" spans="1:24" ht="21" customHeight="1">
      <c r="A5" s="12" t="s">
        <v>1</v>
      </c>
      <c r="B5" s="181">
        <v>41057.000000000007</v>
      </c>
      <c r="C5" s="181">
        <v>33668.000000000007</v>
      </c>
      <c r="D5" s="181">
        <f>C5/B5*100</f>
        <v>82.003068904206359</v>
      </c>
      <c r="E5" s="181">
        <v>0</v>
      </c>
      <c r="F5" s="181">
        <v>1</v>
      </c>
      <c r="G5" s="181">
        <v>2</v>
      </c>
      <c r="H5" s="181">
        <v>1</v>
      </c>
      <c r="I5" s="181">
        <v>46</v>
      </c>
      <c r="J5" s="181">
        <v>0</v>
      </c>
      <c r="K5" s="181">
        <v>0</v>
      </c>
      <c r="L5" s="181">
        <v>0</v>
      </c>
      <c r="M5" s="12" t="s">
        <v>1</v>
      </c>
      <c r="N5" s="181">
        <v>41057.000000000007</v>
      </c>
      <c r="O5" s="181">
        <v>33668.000000000007</v>
      </c>
      <c r="P5" s="181">
        <f>O5/N5*100</f>
        <v>82.003068904206359</v>
      </c>
      <c r="Q5" s="181">
        <v>0</v>
      </c>
      <c r="R5" s="181">
        <v>0</v>
      </c>
      <c r="S5" s="181">
        <v>1</v>
      </c>
      <c r="T5" s="181">
        <v>0</v>
      </c>
      <c r="U5" s="181">
        <v>0</v>
      </c>
      <c r="V5" s="181">
        <v>1</v>
      </c>
      <c r="W5" s="181">
        <v>0</v>
      </c>
      <c r="X5" s="181">
        <v>0</v>
      </c>
    </row>
    <row r="6" spans="1:24" ht="21" customHeight="1">
      <c r="A6" s="12" t="s">
        <v>2</v>
      </c>
      <c r="B6" s="182">
        <v>73924.819999999992</v>
      </c>
      <c r="C6" s="182">
        <v>59139.599999999977</v>
      </c>
      <c r="D6" s="182">
        <f t="shared" ref="D6:D23" si="0">C6/B6*100</f>
        <v>79.999653702234212</v>
      </c>
      <c r="E6" s="182">
        <v>0</v>
      </c>
      <c r="F6" s="182">
        <v>0</v>
      </c>
      <c r="G6" s="182">
        <v>55</v>
      </c>
      <c r="H6" s="182">
        <v>0</v>
      </c>
      <c r="I6" s="182">
        <v>1</v>
      </c>
      <c r="J6" s="182">
        <v>0</v>
      </c>
      <c r="K6" s="182">
        <v>0</v>
      </c>
      <c r="L6" s="182">
        <v>0</v>
      </c>
      <c r="M6" s="12" t="s">
        <v>2</v>
      </c>
      <c r="N6" s="182">
        <v>73924.819999999992</v>
      </c>
      <c r="O6" s="182">
        <v>59139.599999999977</v>
      </c>
      <c r="P6" s="182">
        <f t="shared" ref="P6:P23" si="1">O6/N6*100</f>
        <v>79.999653702234212</v>
      </c>
      <c r="Q6" s="182">
        <v>0</v>
      </c>
      <c r="R6" s="182">
        <v>0</v>
      </c>
      <c r="S6" s="182">
        <v>0</v>
      </c>
      <c r="T6" s="182">
        <v>0</v>
      </c>
      <c r="U6" s="182">
        <v>0</v>
      </c>
      <c r="V6" s="182">
        <v>0</v>
      </c>
      <c r="W6" s="182">
        <v>0</v>
      </c>
      <c r="X6" s="182">
        <v>0</v>
      </c>
    </row>
    <row r="7" spans="1:24" ht="21" customHeight="1">
      <c r="A7" s="12" t="s">
        <v>3</v>
      </c>
      <c r="B7" s="182">
        <v>361459.30000000005</v>
      </c>
      <c r="C7" s="182">
        <v>289106.00000000012</v>
      </c>
      <c r="D7" s="182">
        <f t="shared" si="0"/>
        <v>79.983002235659754</v>
      </c>
      <c r="E7" s="182">
        <v>0</v>
      </c>
      <c r="F7" s="182">
        <v>0</v>
      </c>
      <c r="G7" s="182">
        <v>47</v>
      </c>
      <c r="H7" s="182">
        <v>0</v>
      </c>
      <c r="I7" s="182">
        <v>159</v>
      </c>
      <c r="J7" s="182">
        <v>0</v>
      </c>
      <c r="K7" s="182">
        <v>1</v>
      </c>
      <c r="L7" s="182">
        <v>0</v>
      </c>
      <c r="M7" s="12" t="s">
        <v>3</v>
      </c>
      <c r="N7" s="182">
        <v>361459.30000000005</v>
      </c>
      <c r="O7" s="182">
        <v>289106.00000000012</v>
      </c>
      <c r="P7" s="182">
        <f t="shared" si="1"/>
        <v>79.983002235659754</v>
      </c>
      <c r="Q7" s="182">
        <v>0</v>
      </c>
      <c r="R7" s="182">
        <v>0</v>
      </c>
      <c r="S7" s="182">
        <v>0</v>
      </c>
      <c r="T7" s="182">
        <v>0</v>
      </c>
      <c r="U7" s="182">
        <v>0</v>
      </c>
      <c r="V7" s="182">
        <v>23</v>
      </c>
      <c r="W7" s="182">
        <v>1</v>
      </c>
      <c r="X7" s="182">
        <v>1</v>
      </c>
    </row>
    <row r="8" spans="1:24" ht="21" customHeight="1">
      <c r="A8" s="12" t="s">
        <v>4</v>
      </c>
      <c r="B8" s="182">
        <v>99255.930000000008</v>
      </c>
      <c r="C8" s="182">
        <v>78644.408999999985</v>
      </c>
      <c r="D8" s="182">
        <f t="shared" si="0"/>
        <v>79.233965164600221</v>
      </c>
      <c r="E8" s="182">
        <v>0</v>
      </c>
      <c r="F8" s="182">
        <v>0</v>
      </c>
      <c r="G8" s="182">
        <v>51</v>
      </c>
      <c r="H8" s="182">
        <v>0</v>
      </c>
      <c r="I8" s="182">
        <v>2</v>
      </c>
      <c r="J8" s="182">
        <v>0</v>
      </c>
      <c r="K8" s="182">
        <v>0</v>
      </c>
      <c r="L8" s="182">
        <v>0</v>
      </c>
      <c r="M8" s="12" t="s">
        <v>4</v>
      </c>
      <c r="N8" s="182">
        <v>99255.930000000008</v>
      </c>
      <c r="O8" s="182">
        <v>78644.408999999985</v>
      </c>
      <c r="P8" s="182">
        <f t="shared" si="1"/>
        <v>79.233965164600221</v>
      </c>
      <c r="Q8" s="182">
        <v>0</v>
      </c>
      <c r="R8" s="182">
        <v>0</v>
      </c>
      <c r="S8" s="182">
        <v>0</v>
      </c>
      <c r="T8" s="182">
        <v>0</v>
      </c>
      <c r="U8" s="182">
        <v>0</v>
      </c>
      <c r="V8" s="182">
        <v>0</v>
      </c>
      <c r="W8" s="182">
        <v>1</v>
      </c>
      <c r="X8" s="182">
        <v>0</v>
      </c>
    </row>
    <row r="9" spans="1:24" ht="21" customHeight="1">
      <c r="A9" s="12" t="s">
        <v>5</v>
      </c>
      <c r="B9" s="182">
        <v>76881.000000000029</v>
      </c>
      <c r="C9" s="182">
        <v>61504.000000000007</v>
      </c>
      <c r="D9" s="182">
        <f t="shared" si="0"/>
        <v>79.99895943080864</v>
      </c>
      <c r="E9" s="182">
        <v>0</v>
      </c>
      <c r="F9" s="182">
        <v>0</v>
      </c>
      <c r="G9" s="182">
        <v>17</v>
      </c>
      <c r="H9" s="182">
        <v>0</v>
      </c>
      <c r="I9" s="182">
        <v>20</v>
      </c>
      <c r="J9" s="182">
        <v>0</v>
      </c>
      <c r="K9" s="182">
        <v>0</v>
      </c>
      <c r="L9" s="182">
        <v>0</v>
      </c>
      <c r="M9" s="12" t="s">
        <v>5</v>
      </c>
      <c r="N9" s="182">
        <v>76881.000000000029</v>
      </c>
      <c r="O9" s="182">
        <v>61504.000000000007</v>
      </c>
      <c r="P9" s="182">
        <f t="shared" si="1"/>
        <v>79.99895943080864</v>
      </c>
      <c r="Q9" s="182">
        <v>0</v>
      </c>
      <c r="R9" s="182">
        <v>0</v>
      </c>
      <c r="S9" s="182">
        <v>0</v>
      </c>
      <c r="T9" s="182">
        <v>0</v>
      </c>
      <c r="U9" s="182">
        <v>0</v>
      </c>
      <c r="V9" s="182">
        <v>1</v>
      </c>
      <c r="W9" s="182">
        <v>0</v>
      </c>
      <c r="X9" s="182">
        <v>0</v>
      </c>
    </row>
    <row r="10" spans="1:24" ht="21" customHeight="1">
      <c r="A10" s="12" t="s">
        <v>6</v>
      </c>
      <c r="B10" s="182">
        <v>44418.999999999978</v>
      </c>
      <c r="C10" s="182">
        <v>35534.400000000009</v>
      </c>
      <c r="D10" s="182">
        <f t="shared" si="0"/>
        <v>79.998198968909762</v>
      </c>
      <c r="E10" s="182">
        <v>0</v>
      </c>
      <c r="F10" s="182">
        <v>0</v>
      </c>
      <c r="G10" s="182">
        <v>21</v>
      </c>
      <c r="H10" s="182">
        <v>0</v>
      </c>
      <c r="I10" s="182">
        <v>21</v>
      </c>
      <c r="J10" s="182">
        <v>0</v>
      </c>
      <c r="K10" s="182">
        <v>0</v>
      </c>
      <c r="L10" s="182">
        <v>0</v>
      </c>
      <c r="M10" s="12" t="s">
        <v>6</v>
      </c>
      <c r="N10" s="182">
        <v>44418.999999999978</v>
      </c>
      <c r="O10" s="182">
        <v>35534.400000000009</v>
      </c>
      <c r="P10" s="182">
        <f t="shared" si="1"/>
        <v>79.998198968909762</v>
      </c>
      <c r="Q10" s="182">
        <v>0</v>
      </c>
      <c r="R10" s="182">
        <v>0</v>
      </c>
      <c r="S10" s="182">
        <v>1</v>
      </c>
      <c r="T10" s="182">
        <v>0</v>
      </c>
      <c r="U10" s="182">
        <v>0</v>
      </c>
      <c r="V10" s="182">
        <v>0</v>
      </c>
      <c r="W10" s="182">
        <v>0</v>
      </c>
      <c r="X10" s="182">
        <v>1</v>
      </c>
    </row>
    <row r="11" spans="1:24" ht="21" customHeight="1">
      <c r="A11" s="12" t="s">
        <v>7</v>
      </c>
      <c r="B11" s="182">
        <v>68833.319999999992</v>
      </c>
      <c r="C11" s="182">
        <v>55179.599999999991</v>
      </c>
      <c r="D11" s="182">
        <f t="shared" si="0"/>
        <v>80.164083324761904</v>
      </c>
      <c r="E11" s="182">
        <v>0</v>
      </c>
      <c r="F11" s="182">
        <v>0</v>
      </c>
      <c r="G11" s="182">
        <v>45</v>
      </c>
      <c r="H11" s="182">
        <v>0</v>
      </c>
      <c r="I11" s="182">
        <v>2</v>
      </c>
      <c r="J11" s="182">
        <v>0</v>
      </c>
      <c r="K11" s="182">
        <v>0</v>
      </c>
      <c r="L11" s="182">
        <v>0</v>
      </c>
      <c r="M11" s="12" t="s">
        <v>7</v>
      </c>
      <c r="N11" s="182">
        <v>68833.319999999992</v>
      </c>
      <c r="O11" s="182">
        <v>55179.599999999991</v>
      </c>
      <c r="P11" s="182">
        <f t="shared" si="1"/>
        <v>80.164083324761904</v>
      </c>
      <c r="Q11" s="182">
        <v>0</v>
      </c>
      <c r="R11" s="182">
        <v>0</v>
      </c>
      <c r="S11" s="182">
        <v>0</v>
      </c>
      <c r="T11" s="182">
        <v>0</v>
      </c>
      <c r="U11" s="182">
        <v>0</v>
      </c>
      <c r="V11" s="182">
        <v>31</v>
      </c>
      <c r="W11" s="182">
        <v>0</v>
      </c>
      <c r="X11" s="182">
        <v>1</v>
      </c>
    </row>
    <row r="12" spans="1:24" ht="21" customHeight="1">
      <c r="A12" s="12" t="s">
        <v>8</v>
      </c>
      <c r="B12" s="182">
        <v>51201.999999999993</v>
      </c>
      <c r="C12" s="182">
        <v>40957.599999999999</v>
      </c>
      <c r="D12" s="182">
        <f t="shared" si="0"/>
        <v>79.992187805163866</v>
      </c>
      <c r="E12" s="182">
        <v>0</v>
      </c>
      <c r="F12" s="182">
        <v>0</v>
      </c>
      <c r="G12" s="182">
        <v>34</v>
      </c>
      <c r="H12" s="182">
        <v>2</v>
      </c>
      <c r="I12" s="182">
        <v>10</v>
      </c>
      <c r="J12" s="182">
        <v>0</v>
      </c>
      <c r="K12" s="182">
        <v>0</v>
      </c>
      <c r="L12" s="182">
        <v>0</v>
      </c>
      <c r="M12" s="12" t="s">
        <v>8</v>
      </c>
      <c r="N12" s="182">
        <v>51201.999999999993</v>
      </c>
      <c r="O12" s="182">
        <v>40957.599999999999</v>
      </c>
      <c r="P12" s="182">
        <f t="shared" si="1"/>
        <v>79.992187805163866</v>
      </c>
      <c r="Q12" s="182">
        <v>0</v>
      </c>
      <c r="R12" s="182">
        <v>0</v>
      </c>
      <c r="S12" s="182">
        <v>0</v>
      </c>
      <c r="T12" s="182">
        <v>0</v>
      </c>
      <c r="U12" s="182">
        <v>0</v>
      </c>
      <c r="V12" s="182">
        <v>0</v>
      </c>
      <c r="W12" s="182">
        <v>0</v>
      </c>
      <c r="X12" s="182">
        <v>0</v>
      </c>
    </row>
    <row r="13" spans="1:24" ht="21" customHeight="1">
      <c r="A13" s="12" t="s">
        <v>9</v>
      </c>
      <c r="B13" s="182">
        <v>36855.600000000006</v>
      </c>
      <c r="C13" s="182">
        <v>29478.079999999998</v>
      </c>
      <c r="D13" s="182">
        <f t="shared" si="0"/>
        <v>79.982634932004899</v>
      </c>
      <c r="E13" s="182">
        <v>0</v>
      </c>
      <c r="F13" s="182">
        <v>0</v>
      </c>
      <c r="G13" s="182">
        <v>26</v>
      </c>
      <c r="H13" s="182">
        <v>2</v>
      </c>
      <c r="I13" s="182">
        <v>5</v>
      </c>
      <c r="J13" s="182">
        <v>0</v>
      </c>
      <c r="K13" s="182">
        <v>0</v>
      </c>
      <c r="L13" s="182">
        <v>0</v>
      </c>
      <c r="M13" s="12" t="s">
        <v>9</v>
      </c>
      <c r="N13" s="182">
        <v>36855.600000000006</v>
      </c>
      <c r="O13" s="182">
        <v>29478.079999999998</v>
      </c>
      <c r="P13" s="182">
        <f t="shared" si="1"/>
        <v>79.982634932004899</v>
      </c>
      <c r="Q13" s="182">
        <v>0</v>
      </c>
      <c r="R13" s="182">
        <v>0</v>
      </c>
      <c r="S13" s="182">
        <v>0</v>
      </c>
      <c r="T13" s="182">
        <v>0</v>
      </c>
      <c r="U13" s="182">
        <v>0</v>
      </c>
      <c r="V13" s="182">
        <v>0</v>
      </c>
      <c r="W13" s="182">
        <v>0</v>
      </c>
      <c r="X13" s="182">
        <v>0</v>
      </c>
    </row>
    <row r="14" spans="1:24" ht="21" customHeight="1">
      <c r="A14" s="12" t="s">
        <v>37</v>
      </c>
      <c r="B14" s="182">
        <v>100582</v>
      </c>
      <c r="C14" s="182">
        <v>80140.999999999971</v>
      </c>
      <c r="D14" s="182">
        <f t="shared" si="0"/>
        <v>79.677278240639453</v>
      </c>
      <c r="E14" s="182">
        <v>0</v>
      </c>
      <c r="F14" s="182">
        <v>0</v>
      </c>
      <c r="G14" s="182">
        <v>34</v>
      </c>
      <c r="H14" s="182">
        <v>0</v>
      </c>
      <c r="I14" s="182">
        <v>43</v>
      </c>
      <c r="J14" s="182">
        <v>0</v>
      </c>
      <c r="K14" s="182">
        <v>0</v>
      </c>
      <c r="L14" s="182">
        <v>0</v>
      </c>
      <c r="M14" s="12" t="s">
        <v>37</v>
      </c>
      <c r="N14" s="182">
        <v>100582</v>
      </c>
      <c r="O14" s="182">
        <v>80140.999999999971</v>
      </c>
      <c r="P14" s="182">
        <f t="shared" si="1"/>
        <v>79.677278240639453</v>
      </c>
      <c r="Q14" s="182">
        <v>0</v>
      </c>
      <c r="R14" s="182">
        <v>0</v>
      </c>
      <c r="S14" s="182">
        <v>0</v>
      </c>
      <c r="T14" s="182">
        <v>0</v>
      </c>
      <c r="U14" s="182">
        <v>0</v>
      </c>
      <c r="V14" s="182">
        <v>0</v>
      </c>
      <c r="W14" s="182">
        <v>0</v>
      </c>
      <c r="X14" s="182">
        <v>0</v>
      </c>
    </row>
    <row r="15" spans="1:24" ht="21" customHeight="1">
      <c r="A15" s="12" t="s">
        <v>38</v>
      </c>
      <c r="B15" s="182">
        <v>38255.999999999993</v>
      </c>
      <c r="C15" s="182">
        <v>30599.8</v>
      </c>
      <c r="D15" s="182">
        <f t="shared" si="0"/>
        <v>79.986930154746986</v>
      </c>
      <c r="E15" s="182">
        <v>0</v>
      </c>
      <c r="F15" s="182">
        <v>0</v>
      </c>
      <c r="G15" s="182">
        <v>3</v>
      </c>
      <c r="H15" s="182">
        <v>0</v>
      </c>
      <c r="I15" s="182">
        <v>35</v>
      </c>
      <c r="J15" s="182">
        <v>0</v>
      </c>
      <c r="K15" s="182">
        <v>0</v>
      </c>
      <c r="L15" s="182">
        <v>0</v>
      </c>
      <c r="M15" s="12" t="s">
        <v>38</v>
      </c>
      <c r="N15" s="182">
        <v>38255.999999999993</v>
      </c>
      <c r="O15" s="182">
        <v>30599.8</v>
      </c>
      <c r="P15" s="182">
        <f t="shared" si="1"/>
        <v>79.986930154746986</v>
      </c>
      <c r="Q15" s="182">
        <v>0</v>
      </c>
      <c r="R15" s="182">
        <v>0</v>
      </c>
      <c r="S15" s="182">
        <v>0</v>
      </c>
      <c r="T15" s="182">
        <v>0</v>
      </c>
      <c r="U15" s="182">
        <v>0</v>
      </c>
      <c r="V15" s="182">
        <v>11</v>
      </c>
      <c r="W15" s="182">
        <v>0</v>
      </c>
      <c r="X15" s="182">
        <v>0</v>
      </c>
    </row>
    <row r="16" spans="1:24" ht="21" customHeight="1">
      <c r="A16" s="13" t="s">
        <v>10</v>
      </c>
      <c r="B16" s="181">
        <v>171339.28999999992</v>
      </c>
      <c r="C16" s="181">
        <v>137065.99999999994</v>
      </c>
      <c r="D16" s="181">
        <f t="shared" si="0"/>
        <v>79.996829682205401</v>
      </c>
      <c r="E16" s="181">
        <v>0</v>
      </c>
      <c r="F16" s="181">
        <v>0</v>
      </c>
      <c r="G16" s="181">
        <v>83</v>
      </c>
      <c r="H16" s="181">
        <v>0</v>
      </c>
      <c r="I16" s="181">
        <v>31</v>
      </c>
      <c r="J16" s="181">
        <v>2</v>
      </c>
      <c r="K16" s="181">
        <v>0</v>
      </c>
      <c r="L16" s="181">
        <v>0</v>
      </c>
      <c r="M16" s="13" t="s">
        <v>10</v>
      </c>
      <c r="N16" s="181">
        <v>171339.28999999992</v>
      </c>
      <c r="O16" s="181">
        <v>137065.99999999994</v>
      </c>
      <c r="P16" s="181">
        <f t="shared" si="1"/>
        <v>79.996829682205401</v>
      </c>
      <c r="Q16" s="181">
        <v>0</v>
      </c>
      <c r="R16" s="181">
        <v>0</v>
      </c>
      <c r="S16" s="181">
        <v>0</v>
      </c>
      <c r="T16" s="181">
        <v>0</v>
      </c>
      <c r="U16" s="181">
        <v>0</v>
      </c>
      <c r="V16" s="181">
        <v>0</v>
      </c>
      <c r="W16" s="181">
        <v>0</v>
      </c>
      <c r="X16" s="181">
        <v>0</v>
      </c>
    </row>
    <row r="17" spans="1:24" ht="21" customHeight="1">
      <c r="A17" s="1" t="s">
        <v>11</v>
      </c>
      <c r="B17" s="183">
        <v>1164065.2599999998</v>
      </c>
      <c r="C17" s="184">
        <v>931018.48900000006</v>
      </c>
      <c r="D17" s="184">
        <f t="shared" si="0"/>
        <v>79.979922173779187</v>
      </c>
      <c r="E17" s="184">
        <f>SUM(E5:E16)</f>
        <v>0</v>
      </c>
      <c r="F17" s="184">
        <f t="shared" ref="F17:L17" si="2">SUM(F5:F16)</f>
        <v>1</v>
      </c>
      <c r="G17" s="184">
        <f t="shared" si="2"/>
        <v>418</v>
      </c>
      <c r="H17" s="184">
        <f t="shared" si="2"/>
        <v>5</v>
      </c>
      <c r="I17" s="184">
        <f t="shared" si="2"/>
        <v>375</v>
      </c>
      <c r="J17" s="184">
        <f t="shared" si="2"/>
        <v>2</v>
      </c>
      <c r="K17" s="184">
        <f t="shared" si="2"/>
        <v>1</v>
      </c>
      <c r="L17" s="184">
        <f t="shared" si="2"/>
        <v>0</v>
      </c>
      <c r="M17" s="1" t="s">
        <v>11</v>
      </c>
      <c r="N17" s="183">
        <v>1164065.2599999998</v>
      </c>
      <c r="O17" s="184">
        <v>931018.48900000006</v>
      </c>
      <c r="P17" s="184">
        <f t="shared" si="1"/>
        <v>79.979922173779187</v>
      </c>
      <c r="Q17" s="184">
        <f t="shared" ref="Q17:X17" si="3">SUM(Q5:Q16)</f>
        <v>0</v>
      </c>
      <c r="R17" s="184">
        <f t="shared" si="3"/>
        <v>0</v>
      </c>
      <c r="S17" s="184">
        <f t="shared" si="3"/>
        <v>2</v>
      </c>
      <c r="T17" s="184">
        <f t="shared" si="3"/>
        <v>0</v>
      </c>
      <c r="U17" s="184">
        <f t="shared" si="3"/>
        <v>0</v>
      </c>
      <c r="V17" s="184">
        <f t="shared" si="3"/>
        <v>67</v>
      </c>
      <c r="W17" s="184">
        <f t="shared" si="3"/>
        <v>2</v>
      </c>
      <c r="X17" s="184">
        <f t="shared" si="3"/>
        <v>3</v>
      </c>
    </row>
    <row r="18" spans="1:24" ht="21" customHeight="1">
      <c r="A18" s="27" t="s">
        <v>12</v>
      </c>
      <c r="B18" s="76"/>
      <c r="C18" s="76"/>
      <c r="D18" s="76"/>
      <c r="E18" s="74"/>
      <c r="F18" s="74"/>
      <c r="G18" s="74"/>
      <c r="H18" s="74"/>
      <c r="I18" s="74"/>
      <c r="J18" s="74"/>
      <c r="K18" s="74"/>
      <c r="L18" s="74"/>
      <c r="M18" s="27" t="s">
        <v>12</v>
      </c>
      <c r="N18" s="190"/>
      <c r="O18" s="190"/>
      <c r="P18" s="190"/>
      <c r="Q18" s="190"/>
      <c r="R18" s="190"/>
      <c r="S18" s="190"/>
      <c r="T18" s="190"/>
      <c r="U18" s="190"/>
      <c r="V18" s="190"/>
      <c r="W18" s="190"/>
      <c r="X18" s="190"/>
    </row>
    <row r="19" spans="1:24" ht="21" customHeight="1">
      <c r="A19" s="72" t="s">
        <v>39</v>
      </c>
      <c r="B19" s="181">
        <v>143371.78</v>
      </c>
      <c r="C19" s="181">
        <v>114753.69999999998</v>
      </c>
      <c r="D19" s="181">
        <f t="shared" si="0"/>
        <v>80.03925179697147</v>
      </c>
      <c r="E19" s="185">
        <v>0</v>
      </c>
      <c r="F19" s="185">
        <v>0</v>
      </c>
      <c r="G19" s="185">
        <v>55</v>
      </c>
      <c r="H19" s="185">
        <v>0</v>
      </c>
      <c r="I19" s="185">
        <v>47</v>
      </c>
      <c r="J19" s="186">
        <v>0</v>
      </c>
      <c r="K19" s="186">
        <v>0</v>
      </c>
      <c r="L19" s="185">
        <v>0</v>
      </c>
      <c r="M19" s="72" t="s">
        <v>39</v>
      </c>
      <c r="N19" s="196">
        <v>143371.78</v>
      </c>
      <c r="O19" s="196">
        <v>114753.69999999998</v>
      </c>
      <c r="P19" s="181">
        <f t="shared" si="1"/>
        <v>80.03925179697147</v>
      </c>
      <c r="Q19" s="181">
        <v>0</v>
      </c>
      <c r="R19" s="181">
        <v>5</v>
      </c>
      <c r="S19" s="181">
        <v>0</v>
      </c>
      <c r="T19" s="181">
        <v>0</v>
      </c>
      <c r="U19" s="181">
        <v>0</v>
      </c>
      <c r="V19" s="127">
        <v>0</v>
      </c>
      <c r="W19" s="127">
        <v>0</v>
      </c>
      <c r="X19" s="127">
        <v>0</v>
      </c>
    </row>
    <row r="20" spans="1:24" ht="21" customHeight="1">
      <c r="A20" s="12" t="s">
        <v>40</v>
      </c>
      <c r="B20" s="182">
        <v>202190.31000000006</v>
      </c>
      <c r="C20" s="182">
        <v>161349.96799999999</v>
      </c>
      <c r="D20" s="182">
        <f t="shared" si="0"/>
        <v>79.801038932083316</v>
      </c>
      <c r="E20" s="187">
        <v>0</v>
      </c>
      <c r="F20" s="187">
        <v>0</v>
      </c>
      <c r="G20" s="187">
        <v>5</v>
      </c>
      <c r="H20" s="187">
        <v>0</v>
      </c>
      <c r="I20" s="187">
        <v>128</v>
      </c>
      <c r="J20" s="187">
        <v>1</v>
      </c>
      <c r="K20" s="187">
        <v>0</v>
      </c>
      <c r="L20" s="187">
        <v>0</v>
      </c>
      <c r="M20" s="12" t="s">
        <v>40</v>
      </c>
      <c r="N20" s="197">
        <v>202190.31000000006</v>
      </c>
      <c r="O20" s="197">
        <v>161349.96799999999</v>
      </c>
      <c r="P20" s="182">
        <f t="shared" si="1"/>
        <v>79.801038932083316</v>
      </c>
      <c r="Q20" s="182">
        <v>0</v>
      </c>
      <c r="R20" s="182">
        <v>3</v>
      </c>
      <c r="S20" s="182">
        <v>4</v>
      </c>
      <c r="T20" s="182">
        <v>0</v>
      </c>
      <c r="U20" s="182">
        <v>0</v>
      </c>
      <c r="V20" s="182">
        <v>0</v>
      </c>
      <c r="W20" s="182">
        <v>0</v>
      </c>
      <c r="X20" s="182">
        <v>0</v>
      </c>
    </row>
    <row r="21" spans="1:24" ht="21" customHeight="1">
      <c r="A21" s="13" t="s">
        <v>13</v>
      </c>
      <c r="B21" s="127">
        <v>151523.4</v>
      </c>
      <c r="C21" s="127">
        <v>121145.06000000001</v>
      </c>
      <c r="D21" s="181">
        <f t="shared" si="0"/>
        <v>79.951387046489202</v>
      </c>
      <c r="E21" s="186">
        <v>0</v>
      </c>
      <c r="F21" s="186">
        <v>0</v>
      </c>
      <c r="G21" s="186">
        <v>46</v>
      </c>
      <c r="H21" s="186">
        <v>0</v>
      </c>
      <c r="I21" s="186">
        <v>75</v>
      </c>
      <c r="J21" s="186">
        <v>0</v>
      </c>
      <c r="K21" s="186">
        <v>0</v>
      </c>
      <c r="L21" s="186">
        <v>0</v>
      </c>
      <c r="M21" s="13" t="s">
        <v>13</v>
      </c>
      <c r="N21" s="198">
        <v>151523.4</v>
      </c>
      <c r="O21" s="198">
        <v>121145.06000000001</v>
      </c>
      <c r="P21" s="181">
        <f t="shared" si="1"/>
        <v>79.951387046489202</v>
      </c>
      <c r="Q21" s="127">
        <v>0</v>
      </c>
      <c r="R21" s="127">
        <v>5</v>
      </c>
      <c r="S21" s="127">
        <v>0</v>
      </c>
      <c r="T21" s="127">
        <v>0</v>
      </c>
      <c r="U21" s="127">
        <v>0</v>
      </c>
      <c r="V21" s="127">
        <v>0</v>
      </c>
      <c r="W21" s="127">
        <v>0</v>
      </c>
      <c r="X21" s="127">
        <v>0</v>
      </c>
    </row>
    <row r="22" spans="1:24" ht="21" customHeight="1" thickBot="1">
      <c r="A22" s="15" t="s">
        <v>11</v>
      </c>
      <c r="B22" s="191">
        <v>497085.49000000011</v>
      </c>
      <c r="C22" s="195">
        <v>397248.72799999994</v>
      </c>
      <c r="D22" s="194">
        <f t="shared" si="0"/>
        <v>79.915575085484775</v>
      </c>
      <c r="E22" s="188">
        <f t="shared" ref="E22:L22" si="4">SUM(E19:E21)</f>
        <v>0</v>
      </c>
      <c r="F22" s="188">
        <f t="shared" si="4"/>
        <v>0</v>
      </c>
      <c r="G22" s="188">
        <f t="shared" si="4"/>
        <v>106</v>
      </c>
      <c r="H22" s="188">
        <f t="shared" si="4"/>
        <v>0</v>
      </c>
      <c r="I22" s="188">
        <f t="shared" si="4"/>
        <v>250</v>
      </c>
      <c r="J22" s="188">
        <f t="shared" si="4"/>
        <v>1</v>
      </c>
      <c r="K22" s="188">
        <f t="shared" si="4"/>
        <v>0</v>
      </c>
      <c r="L22" s="188">
        <f t="shared" si="4"/>
        <v>0</v>
      </c>
      <c r="M22" s="15" t="s">
        <v>11</v>
      </c>
      <c r="N22" s="199">
        <v>497085.49000000011</v>
      </c>
      <c r="O22" s="201">
        <v>397248.72799999994</v>
      </c>
      <c r="P22" s="194">
        <f t="shared" si="1"/>
        <v>79.915575085484775</v>
      </c>
      <c r="Q22" s="192">
        <f t="shared" ref="Q22:X22" si="5">SUM(Q19:Q21)</f>
        <v>0</v>
      </c>
      <c r="R22" s="192">
        <f t="shared" si="5"/>
        <v>13</v>
      </c>
      <c r="S22" s="192">
        <f t="shared" si="5"/>
        <v>4</v>
      </c>
      <c r="T22" s="192">
        <f t="shared" si="5"/>
        <v>0</v>
      </c>
      <c r="U22" s="192">
        <f t="shared" si="5"/>
        <v>0</v>
      </c>
      <c r="V22" s="192">
        <f t="shared" si="5"/>
        <v>0</v>
      </c>
      <c r="W22" s="192">
        <f t="shared" si="5"/>
        <v>0</v>
      </c>
      <c r="X22" s="192">
        <f t="shared" si="5"/>
        <v>0</v>
      </c>
    </row>
    <row r="23" spans="1:24" ht="21" customHeight="1" thickTop="1" thickBot="1">
      <c r="A23" s="28" t="s">
        <v>14</v>
      </c>
      <c r="B23" s="193">
        <v>1661150.7500000002</v>
      </c>
      <c r="C23" s="193">
        <v>1328267.216999999</v>
      </c>
      <c r="D23" s="193">
        <f t="shared" si="0"/>
        <v>79.960666844956648</v>
      </c>
      <c r="E23" s="189">
        <f t="shared" ref="E23:L23" si="6">E22+E17</f>
        <v>0</v>
      </c>
      <c r="F23" s="189">
        <f t="shared" si="6"/>
        <v>1</v>
      </c>
      <c r="G23" s="189">
        <f t="shared" si="6"/>
        <v>524</v>
      </c>
      <c r="H23" s="189">
        <f t="shared" si="6"/>
        <v>5</v>
      </c>
      <c r="I23" s="189">
        <f t="shared" si="6"/>
        <v>625</v>
      </c>
      <c r="J23" s="189">
        <f t="shared" si="6"/>
        <v>3</v>
      </c>
      <c r="K23" s="189">
        <f t="shared" si="6"/>
        <v>1</v>
      </c>
      <c r="L23" s="189">
        <f t="shared" si="6"/>
        <v>0</v>
      </c>
      <c r="M23" s="28" t="s">
        <v>14</v>
      </c>
      <c r="N23" s="200">
        <v>1661150.7500000002</v>
      </c>
      <c r="O23" s="200">
        <v>1328267.216999999</v>
      </c>
      <c r="P23" s="193">
        <f t="shared" si="1"/>
        <v>79.960666844956648</v>
      </c>
      <c r="Q23" s="193">
        <f t="shared" ref="Q23:X23" si="7">Q22+Q17</f>
        <v>0</v>
      </c>
      <c r="R23" s="193">
        <f t="shared" si="7"/>
        <v>13</v>
      </c>
      <c r="S23" s="193">
        <f t="shared" si="7"/>
        <v>6</v>
      </c>
      <c r="T23" s="193">
        <f t="shared" si="7"/>
        <v>0</v>
      </c>
      <c r="U23" s="193">
        <f t="shared" si="7"/>
        <v>0</v>
      </c>
      <c r="V23" s="193">
        <f t="shared" si="7"/>
        <v>67</v>
      </c>
      <c r="W23" s="193">
        <f t="shared" si="7"/>
        <v>2</v>
      </c>
      <c r="X23" s="193">
        <f t="shared" si="7"/>
        <v>3</v>
      </c>
    </row>
    <row r="24" spans="1:24" ht="21.75" customHeight="1" thickTop="1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43" t="s">
        <v>20</v>
      </c>
      <c r="M24" s="3"/>
      <c r="N24" s="3"/>
      <c r="O24" s="3"/>
      <c r="P24" s="3"/>
      <c r="Q24" s="85"/>
      <c r="R24" s="85"/>
      <c r="S24" s="85"/>
      <c r="T24" s="85"/>
      <c r="U24" s="85"/>
      <c r="V24" s="85"/>
      <c r="W24" s="85"/>
    </row>
    <row r="25" spans="1:24" ht="16.5" customHeight="1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</row>
    <row r="26" spans="1:24" ht="11.25" customHeight="1" thickBot="1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</row>
    <row r="27" spans="1:24" ht="23.25" customHeight="1">
      <c r="A27" s="511" t="s">
        <v>62</v>
      </c>
      <c r="B27" s="511"/>
      <c r="C27" s="511"/>
      <c r="D27" s="511"/>
      <c r="E27" s="511"/>
      <c r="F27" s="511"/>
      <c r="G27" s="35"/>
      <c r="H27" s="35"/>
      <c r="I27" s="35"/>
      <c r="J27" s="35"/>
      <c r="K27" s="35"/>
      <c r="L27" s="35"/>
      <c r="M27" s="511" t="s">
        <v>62</v>
      </c>
      <c r="N27" s="511"/>
      <c r="O27" s="511"/>
      <c r="P27" s="511"/>
      <c r="Q27" s="35"/>
      <c r="R27" s="35"/>
      <c r="S27" s="35"/>
      <c r="T27" s="35"/>
      <c r="U27" s="35"/>
      <c r="V27" s="35"/>
      <c r="W27" s="35"/>
    </row>
  </sheetData>
  <mergeCells count="16">
    <mergeCell ref="A27:F27"/>
    <mergeCell ref="M2:X2"/>
    <mergeCell ref="C3:C4"/>
    <mergeCell ref="O3:O4"/>
    <mergeCell ref="M27:P27"/>
    <mergeCell ref="A1:K1"/>
    <mergeCell ref="A2:K2"/>
    <mergeCell ref="A3:A4"/>
    <mergeCell ref="B3:B4"/>
    <mergeCell ref="D3:D4"/>
    <mergeCell ref="E3:K3"/>
    <mergeCell ref="M1:X1"/>
    <mergeCell ref="M3:M4"/>
    <mergeCell ref="N3:N4"/>
    <mergeCell ref="P3:P4"/>
    <mergeCell ref="Q3:X3"/>
  </mergeCells>
  <printOptions horizontalCentered="1"/>
  <pageMargins left="0.70866141732283472" right="0.70866141732283472" top="0.59055118110236227" bottom="0.19685039370078741" header="0.31496062992125984" footer="0.31496062992125984"/>
  <pageSetup paperSize="9" scale="90" orientation="landscape" r:id="rId1"/>
  <colBreaks count="1" manualBreakCount="1">
    <brk id="12" max="2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16</vt:i4>
      </vt:variant>
      <vt:variant>
        <vt:lpstr>نطاقات تمت تسميتها</vt:lpstr>
      </vt:variant>
      <vt:variant>
        <vt:i4>16</vt:i4>
      </vt:variant>
    </vt:vector>
  </HeadingPairs>
  <TitlesOfParts>
    <vt:vector size="32" baseType="lpstr">
      <vt:lpstr>45</vt:lpstr>
      <vt:lpstr>35 القديم</vt:lpstr>
      <vt:lpstr>48</vt:lpstr>
      <vt:lpstr>39 ابقديم</vt:lpstr>
      <vt:lpstr>41 القديم</vt:lpstr>
      <vt:lpstr>52</vt:lpstr>
      <vt:lpstr>43القديم</vt:lpstr>
      <vt:lpstr>44 القديم</vt:lpstr>
      <vt:lpstr>45 القديم</vt:lpstr>
      <vt:lpstr>45القديم</vt:lpstr>
      <vt:lpstr>58</vt:lpstr>
      <vt:lpstr>59</vt:lpstr>
      <vt:lpstr>60</vt:lpstr>
      <vt:lpstr>61</vt:lpstr>
      <vt:lpstr>62</vt:lpstr>
      <vt:lpstr>63</vt:lpstr>
      <vt:lpstr>'35 القديم'!Print_Area</vt:lpstr>
      <vt:lpstr>'39 ابقديم'!Print_Area</vt:lpstr>
      <vt:lpstr>'41 القديم'!Print_Area</vt:lpstr>
      <vt:lpstr>'43القديم'!Print_Area</vt:lpstr>
      <vt:lpstr>'44 القديم'!Print_Area</vt:lpstr>
      <vt:lpstr>'45'!Print_Area</vt:lpstr>
      <vt:lpstr>'45 القديم'!Print_Area</vt:lpstr>
      <vt:lpstr>'45القديم'!Print_Area</vt:lpstr>
      <vt:lpstr>'48'!Print_Area</vt:lpstr>
      <vt:lpstr>'52'!Print_Area</vt:lpstr>
      <vt:lpstr>'58'!Print_Area</vt:lpstr>
      <vt:lpstr>'59'!Print_Area</vt:lpstr>
      <vt:lpstr>'60'!Print_Area</vt:lpstr>
      <vt:lpstr>'61'!Print_Area</vt:lpstr>
      <vt:lpstr>'62'!Print_Area</vt:lpstr>
      <vt:lpstr>'63'!Print_Area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Nada</dc:creator>
  <cp:lastModifiedBy>Administrator</cp:lastModifiedBy>
  <cp:lastPrinted>2016-02-14T05:27:59Z</cp:lastPrinted>
  <dcterms:created xsi:type="dcterms:W3CDTF">2014-03-25T09:31:32Z</dcterms:created>
  <dcterms:modified xsi:type="dcterms:W3CDTF">2018-05-21T06:59:55Z</dcterms:modified>
</cp:coreProperties>
</file>